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Y:\全社共有\●事務局\05_長嶋\2024ｺｰﾁⅠ等養成講習会\a.委託事業\a_内示（基準）\本年実施団体決定通知\各資料(送付データ)\静岡県様式\養成講習会（各種様式）\委託申請書・報告書様式(県様式)\コーチ１\報告\"/>
    </mc:Choice>
  </mc:AlternateContent>
  <xr:revisionPtr revIDLastSave="0" documentId="13_ncr:1_{3C1E72EA-BEFA-4C82-9ABE-638D45B4E67E}" xr6:coauthVersionLast="47" xr6:coauthVersionMax="47" xr10:uidLastSave="{00000000-0000-0000-0000-000000000000}"/>
  <bookViews>
    <workbookView xWindow="14025" yWindow="435" windowWidth="12810" windowHeight="14325" tabRatio="791" firstSheet="8" activeTab="9" xr2:uid="{00000000-000D-0000-FFFF-FFFF00000000}"/>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消耗品費 明細" sheetId="52"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②受講者名簿!$A$1:$I$17</definedName>
    <definedName name="_xlnm.Print_Area" localSheetId="2">'③-1収支予算書'!$A$1:$J$29</definedName>
    <definedName name="_xlnm.Print_Area" localSheetId="3">'③-2収支決算書'!$A$1:$K$30</definedName>
    <definedName name="_xlnm.Print_Area" localSheetId="6">'④-1謝金・旅費明細【検定員】'!$A$1:$AJ$30</definedName>
    <definedName name="_xlnm.Print_Area" localSheetId="4">'④-1謝金・旅費明細【講師】'!$A$1:$AJ$46</definedName>
    <definedName name="_xlnm.Print_Area" localSheetId="5">'④-1謝金・旅費明細【助手】'!$A$1:$AJ$30</definedName>
    <definedName name="_xlnm.Print_Area" localSheetId="7">'④-4謝金・旅費明細【運営係員】'!$A$1:$AC$25</definedName>
    <definedName name="_xlnm.Print_Area" localSheetId="9">'⑤-2消耗品費 明細（模造紙、付箋、コピー用紙）'!$A$1:$H$26</definedName>
    <definedName name="_xlnm.Print_Area" localSheetId="8">'⑤消耗品費 明細'!$A$1:$H$36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G23" i="53" l="1"/>
  <c r="F22" i="53"/>
  <c r="F21" i="53"/>
  <c r="F14" i="53"/>
  <c r="G15" i="53" s="1"/>
  <c r="F13" i="53"/>
  <c r="F6" i="53"/>
  <c r="G7" i="53" s="1"/>
  <c r="F5" i="53"/>
  <c r="AH30" i="50"/>
  <c r="AG30" i="50"/>
  <c r="AD30" i="50"/>
  <c r="Z30" i="50"/>
  <c r="K30" i="50"/>
  <c r="H30" i="50"/>
  <c r="AH30" i="49"/>
  <c r="AG30" i="49"/>
  <c r="AD30" i="49"/>
  <c r="Z30" i="49"/>
  <c r="K30" i="49"/>
  <c r="H30" i="49"/>
  <c r="AH46" i="48"/>
  <c r="AG46" i="48"/>
  <c r="AD46" i="48"/>
  <c r="Z46" i="48"/>
  <c r="K46" i="48"/>
  <c r="H46" i="48"/>
  <c r="AJ21" i="48"/>
  <c r="AJ17" i="48"/>
  <c r="AJ13" i="48"/>
  <c r="AH17" i="48"/>
  <c r="AH13" i="48"/>
  <c r="AH25" i="48"/>
  <c r="AH21" i="48"/>
  <c r="AH9" i="48"/>
  <c r="AJ9" i="48" s="1"/>
  <c r="E6" i="7"/>
  <c r="G34" i="52"/>
  <c r="G25" i="52"/>
  <c r="F24" i="52"/>
  <c r="F23" i="52"/>
  <c r="F22" i="52"/>
  <c r="F15" i="52"/>
  <c r="F14" i="52"/>
  <c r="G16" i="52" s="1"/>
  <c r="F13" i="52"/>
  <c r="F6" i="52"/>
  <c r="G7" i="52" s="1"/>
  <c r="F5" i="52"/>
  <c r="E29" i="7" l="1"/>
  <c r="E26" i="24" l="1"/>
  <c r="H26" i="24" s="1"/>
  <c r="D26" i="7"/>
  <c r="AG9" i="50" l="1"/>
  <c r="H29" i="50"/>
  <c r="AC28" i="50"/>
  <c r="V28" i="50"/>
  <c r="R28" i="50"/>
  <c r="J28" i="50"/>
  <c r="AC27" i="50"/>
  <c r="V27" i="50"/>
  <c r="R27" i="50"/>
  <c r="J27" i="50"/>
  <c r="AC26" i="50"/>
  <c r="V26" i="50"/>
  <c r="R26" i="50"/>
  <c r="J26" i="50"/>
  <c r="AG25" i="50"/>
  <c r="AC25" i="50"/>
  <c r="AD25" i="50" s="1"/>
  <c r="Y25" i="50"/>
  <c r="V25" i="50"/>
  <c r="R25" i="50"/>
  <c r="J25" i="50"/>
  <c r="AC24" i="50"/>
  <c r="V24" i="50"/>
  <c r="R24" i="50"/>
  <c r="J24" i="50"/>
  <c r="AC23" i="50"/>
  <c r="V23" i="50"/>
  <c r="R23" i="50"/>
  <c r="J23" i="50"/>
  <c r="AC22" i="50"/>
  <c r="V22" i="50"/>
  <c r="R22" i="50"/>
  <c r="J22" i="50"/>
  <c r="AG21" i="50"/>
  <c r="AC21" i="50"/>
  <c r="AD21" i="50" s="1"/>
  <c r="Y21" i="50"/>
  <c r="V21" i="50"/>
  <c r="R21" i="50"/>
  <c r="J21" i="50"/>
  <c r="AC20" i="50"/>
  <c r="V20" i="50"/>
  <c r="R20" i="50"/>
  <c r="J20" i="50"/>
  <c r="AC19" i="50"/>
  <c r="V19" i="50"/>
  <c r="R19" i="50"/>
  <c r="J19" i="50"/>
  <c r="AC18" i="50"/>
  <c r="V18" i="50"/>
  <c r="R18" i="50"/>
  <c r="J18" i="50"/>
  <c r="AG17" i="50"/>
  <c r="AC17" i="50"/>
  <c r="AD17" i="50" s="1"/>
  <c r="Y17" i="50"/>
  <c r="V17" i="50"/>
  <c r="R17" i="50"/>
  <c r="J17" i="50"/>
  <c r="AC16" i="50"/>
  <c r="V16" i="50"/>
  <c r="R16" i="50"/>
  <c r="J16" i="50"/>
  <c r="AC15" i="50"/>
  <c r="V15" i="50"/>
  <c r="R15" i="50"/>
  <c r="J15" i="50"/>
  <c r="AC14" i="50"/>
  <c r="V14" i="50"/>
  <c r="R14" i="50"/>
  <c r="J14" i="50"/>
  <c r="AG13" i="50"/>
  <c r="AC13" i="50"/>
  <c r="AD13" i="50" s="1"/>
  <c r="Y13" i="50"/>
  <c r="V13" i="50"/>
  <c r="R13" i="50"/>
  <c r="J13" i="50"/>
  <c r="AC12" i="50"/>
  <c r="V12" i="50"/>
  <c r="R12" i="50"/>
  <c r="J12" i="50"/>
  <c r="AC11" i="50"/>
  <c r="V11" i="50"/>
  <c r="R11" i="50"/>
  <c r="J11" i="50"/>
  <c r="AC10" i="50"/>
  <c r="V10" i="50"/>
  <c r="R10" i="50"/>
  <c r="J10" i="50"/>
  <c r="AC9" i="50"/>
  <c r="AD9" i="50" s="1"/>
  <c r="Y9" i="50"/>
  <c r="V9" i="50"/>
  <c r="R9" i="50"/>
  <c r="Z9" i="50" s="1"/>
  <c r="AH9" i="50" s="1"/>
  <c r="J9" i="50"/>
  <c r="H29" i="49"/>
  <c r="AC28" i="49"/>
  <c r="V28" i="49"/>
  <c r="R28" i="49"/>
  <c r="J28" i="49"/>
  <c r="AC27" i="49"/>
  <c r="V27" i="49"/>
  <c r="R27" i="49"/>
  <c r="J27" i="49"/>
  <c r="AC26" i="49"/>
  <c r="V26" i="49"/>
  <c r="R26" i="49"/>
  <c r="J26" i="49"/>
  <c r="AG25" i="49"/>
  <c r="AC25" i="49"/>
  <c r="Y25" i="49"/>
  <c r="V25" i="49"/>
  <c r="R25" i="49"/>
  <c r="Z25" i="49" s="1"/>
  <c r="J25" i="49"/>
  <c r="K25" i="49" s="1"/>
  <c r="AC24" i="49"/>
  <c r="V24" i="49"/>
  <c r="R24" i="49"/>
  <c r="J24" i="49"/>
  <c r="AC23" i="49"/>
  <c r="V23" i="49"/>
  <c r="R23" i="49"/>
  <c r="J23" i="49"/>
  <c r="AC22" i="49"/>
  <c r="V22" i="49"/>
  <c r="R22" i="49"/>
  <c r="J22" i="49"/>
  <c r="AG21" i="49"/>
  <c r="AC21" i="49"/>
  <c r="Y21" i="49"/>
  <c r="V21" i="49"/>
  <c r="R21" i="49"/>
  <c r="J21" i="49"/>
  <c r="AC20" i="49"/>
  <c r="V20" i="49"/>
  <c r="R20" i="49"/>
  <c r="J20" i="49"/>
  <c r="AC19" i="49"/>
  <c r="V19" i="49"/>
  <c r="R19" i="49"/>
  <c r="J19" i="49"/>
  <c r="AC18" i="49"/>
  <c r="V18" i="49"/>
  <c r="R18" i="49"/>
  <c r="J18" i="49"/>
  <c r="AG17" i="49"/>
  <c r="AC17" i="49"/>
  <c r="Y17" i="49"/>
  <c r="V17" i="49"/>
  <c r="R17" i="49"/>
  <c r="Z17" i="49" s="1"/>
  <c r="J17" i="49"/>
  <c r="K17" i="49" s="1"/>
  <c r="AC16" i="49"/>
  <c r="V16" i="49"/>
  <c r="R16" i="49"/>
  <c r="J16" i="49"/>
  <c r="AC15" i="49"/>
  <c r="V15" i="49"/>
  <c r="R15" i="49"/>
  <c r="J15" i="49"/>
  <c r="AC14" i="49"/>
  <c r="AD13" i="49" s="1"/>
  <c r="V14" i="49"/>
  <c r="R14" i="49"/>
  <c r="J14" i="49"/>
  <c r="AG13" i="49"/>
  <c r="AC13" i="49"/>
  <c r="Y13" i="49"/>
  <c r="V13" i="49"/>
  <c r="R13" i="49"/>
  <c r="J13" i="49"/>
  <c r="AC12" i="49"/>
  <c r="V12" i="49"/>
  <c r="R12" i="49"/>
  <c r="J12" i="49"/>
  <c r="AC11" i="49"/>
  <c r="V11" i="49"/>
  <c r="R11" i="49"/>
  <c r="J11" i="49"/>
  <c r="AC10" i="49"/>
  <c r="V10" i="49"/>
  <c r="R10" i="49"/>
  <c r="J10" i="49"/>
  <c r="AG9" i="49"/>
  <c r="AC9" i="49"/>
  <c r="Y9" i="49"/>
  <c r="V9" i="49"/>
  <c r="R9" i="49"/>
  <c r="Z9" i="49" s="1"/>
  <c r="J9" i="49"/>
  <c r="K9" i="49" s="1"/>
  <c r="Z17" i="50" l="1"/>
  <c r="AH17" i="50" s="1"/>
  <c r="K9" i="50"/>
  <c r="K25" i="50"/>
  <c r="AD17" i="49"/>
  <c r="AH17" i="49" s="1"/>
  <c r="AD21" i="49"/>
  <c r="AD9" i="49"/>
  <c r="AH9" i="49" s="1"/>
  <c r="Z13" i="50"/>
  <c r="AH13" i="50" s="1"/>
  <c r="AD29" i="50"/>
  <c r="AG29" i="49"/>
  <c r="K13" i="50"/>
  <c r="K17" i="50"/>
  <c r="Z25" i="50"/>
  <c r="AH25" i="50" s="1"/>
  <c r="K21" i="49"/>
  <c r="Z21" i="49"/>
  <c r="AH21" i="49" s="1"/>
  <c r="K13" i="49"/>
  <c r="Z13" i="49"/>
  <c r="AH13" i="49" s="1"/>
  <c r="AD25" i="49"/>
  <c r="AH25" i="49" s="1"/>
  <c r="K21" i="50"/>
  <c r="K29" i="50" s="1"/>
  <c r="Z21" i="50"/>
  <c r="AH21" i="50" s="1"/>
  <c r="AG29" i="50"/>
  <c r="AD29" i="49"/>
  <c r="AG29" i="48"/>
  <c r="AG33" i="48"/>
  <c r="AG37" i="48"/>
  <c r="AG41" i="48"/>
  <c r="AG25" i="48"/>
  <c r="Z29" i="49" l="1"/>
  <c r="AH29" i="49"/>
  <c r="K29" i="49"/>
  <c r="Z29" i="50"/>
  <c r="AH29" i="50"/>
  <c r="AC25" i="48"/>
  <c r="R25" i="48"/>
  <c r="F17" i="7"/>
  <c r="E17" i="7"/>
  <c r="AC44" i="48"/>
  <c r="AC43" i="48"/>
  <c r="AC42" i="48"/>
  <c r="AC41" i="48"/>
  <c r="AD41" i="48" s="1"/>
  <c r="AC40" i="48"/>
  <c r="AC39" i="48"/>
  <c r="AC38" i="48"/>
  <c r="AC37" i="48"/>
  <c r="AC36" i="48"/>
  <c r="AC35" i="48"/>
  <c r="AC34" i="48"/>
  <c r="AC33" i="48"/>
  <c r="AD33" i="48" s="1"/>
  <c r="AC32" i="48"/>
  <c r="AC31" i="48"/>
  <c r="AC30" i="48"/>
  <c r="AC29" i="48"/>
  <c r="AC28" i="48"/>
  <c r="AC27" i="48"/>
  <c r="AC26" i="48"/>
  <c r="AC24" i="48"/>
  <c r="AC23" i="48"/>
  <c r="AC22" i="48"/>
  <c r="AG21" i="48"/>
  <c r="AC21" i="48"/>
  <c r="AC20" i="48"/>
  <c r="AC19" i="48"/>
  <c r="AC18" i="48"/>
  <c r="AG17" i="48"/>
  <c r="AC17" i="48"/>
  <c r="AC16" i="48"/>
  <c r="AC15" i="48"/>
  <c r="AC14" i="48"/>
  <c r="AG13" i="48"/>
  <c r="AC13" i="48"/>
  <c r="AC12" i="48"/>
  <c r="AC11" i="48"/>
  <c r="AC10" i="48"/>
  <c r="AG9" i="48"/>
  <c r="AC9" i="48"/>
  <c r="H45" i="48"/>
  <c r="V44" i="48"/>
  <c r="R44" i="48"/>
  <c r="J44" i="48"/>
  <c r="V43" i="48"/>
  <c r="R43" i="48"/>
  <c r="J43" i="48"/>
  <c r="V42" i="48"/>
  <c r="R42" i="48"/>
  <c r="J42" i="48"/>
  <c r="Y41" i="48"/>
  <c r="V41" i="48"/>
  <c r="R41" i="48"/>
  <c r="J41" i="48"/>
  <c r="V40" i="48"/>
  <c r="R40" i="48"/>
  <c r="J40" i="48"/>
  <c r="V39" i="48"/>
  <c r="R39" i="48"/>
  <c r="J39" i="48"/>
  <c r="V38" i="48"/>
  <c r="R38" i="48"/>
  <c r="J38" i="48"/>
  <c r="Y37" i="48"/>
  <c r="V37" i="48"/>
  <c r="R37" i="48"/>
  <c r="J37" i="48"/>
  <c r="V36" i="48"/>
  <c r="R36" i="48"/>
  <c r="J36" i="48"/>
  <c r="V35" i="48"/>
  <c r="R35" i="48"/>
  <c r="J35" i="48"/>
  <c r="V34" i="48"/>
  <c r="R34" i="48"/>
  <c r="J34" i="48"/>
  <c r="Y33" i="48"/>
  <c r="V33" i="48"/>
  <c r="R33" i="48"/>
  <c r="Z33" i="48" s="1"/>
  <c r="AH33" i="48" s="1"/>
  <c r="J33" i="48"/>
  <c r="V32" i="48"/>
  <c r="R32" i="48"/>
  <c r="J32" i="48"/>
  <c r="V31" i="48"/>
  <c r="R31" i="48"/>
  <c r="J31" i="48"/>
  <c r="V30" i="48"/>
  <c r="R30" i="48"/>
  <c r="J30" i="48"/>
  <c r="Y29" i="48"/>
  <c r="V29" i="48"/>
  <c r="R29" i="48"/>
  <c r="J29" i="48"/>
  <c r="K29" i="48" s="1"/>
  <c r="V28" i="48"/>
  <c r="R28" i="48"/>
  <c r="J28" i="48"/>
  <c r="V27" i="48"/>
  <c r="R27" i="48"/>
  <c r="J27" i="48"/>
  <c r="V26" i="48"/>
  <c r="R26" i="48"/>
  <c r="J26" i="48"/>
  <c r="Y25" i="48"/>
  <c r="V25" i="48"/>
  <c r="J25" i="48"/>
  <c r="V24" i="48"/>
  <c r="R24" i="48"/>
  <c r="J24" i="48"/>
  <c r="V23" i="48"/>
  <c r="R23" i="48"/>
  <c r="J23" i="48"/>
  <c r="V22" i="48"/>
  <c r="R22" i="48"/>
  <c r="J22" i="48"/>
  <c r="V21" i="48"/>
  <c r="R21" i="48"/>
  <c r="V20" i="48"/>
  <c r="R20" i="48"/>
  <c r="J20" i="48"/>
  <c r="V19" i="48"/>
  <c r="R19" i="48"/>
  <c r="J19" i="48"/>
  <c r="V18" i="48"/>
  <c r="R18" i="48"/>
  <c r="J18" i="48"/>
  <c r="V17" i="48"/>
  <c r="R17" i="48"/>
  <c r="J17" i="48"/>
  <c r="V16" i="48"/>
  <c r="R16" i="48"/>
  <c r="J16" i="48"/>
  <c r="V15" i="48"/>
  <c r="R15" i="48"/>
  <c r="J15" i="48"/>
  <c r="V14" i="48"/>
  <c r="R14" i="48"/>
  <c r="J14" i="48"/>
  <c r="V13" i="48"/>
  <c r="R13" i="48"/>
  <c r="J13" i="48"/>
  <c r="V12" i="48"/>
  <c r="R12" i="48"/>
  <c r="J12" i="48"/>
  <c r="V11" i="48"/>
  <c r="R11" i="48"/>
  <c r="J11" i="48"/>
  <c r="V10" i="48"/>
  <c r="R10" i="48"/>
  <c r="J10" i="48"/>
  <c r="V9" i="48"/>
  <c r="R9" i="48"/>
  <c r="J9" i="48"/>
  <c r="Z41" i="48" l="1"/>
  <c r="AH41" i="48" s="1"/>
  <c r="Z29" i="48"/>
  <c r="Z25" i="48"/>
  <c r="AD25" i="48"/>
  <c r="Z37" i="48"/>
  <c r="K25" i="48"/>
  <c r="AD29" i="48"/>
  <c r="AD37" i="48"/>
  <c r="K17" i="48"/>
  <c r="AI17" i="48" s="1"/>
  <c r="AD21" i="48"/>
  <c r="K21" i="48"/>
  <c r="K13" i="48"/>
  <c r="AI13" i="48" s="1"/>
  <c r="Z13" i="48"/>
  <c r="K9" i="48"/>
  <c r="AD17" i="48"/>
  <c r="Z17" i="48"/>
  <c r="Z21" i="48"/>
  <c r="K33" i="48"/>
  <c r="AD9" i="48"/>
  <c r="K37" i="48"/>
  <c r="AD13" i="48"/>
  <c r="Z9" i="48"/>
  <c r="K41" i="48"/>
  <c r="AG45" i="48"/>
  <c r="G38" i="13"/>
  <c r="G37" i="13"/>
  <c r="G36" i="13"/>
  <c r="G39" i="13"/>
  <c r="G35" i="13"/>
  <c r="G28" i="13"/>
  <c r="G27" i="13"/>
  <c r="G26" i="13"/>
  <c r="G25" i="13"/>
  <c r="G18" i="13"/>
  <c r="G17" i="13"/>
  <c r="G16" i="13"/>
  <c r="G19" i="13" s="1"/>
  <c r="G15" i="13"/>
  <c r="G8" i="13"/>
  <c r="G7" i="13"/>
  <c r="G6" i="13"/>
  <c r="G5" i="13"/>
  <c r="E28" i="24"/>
  <c r="H28" i="24" s="1"/>
  <c r="E27" i="24"/>
  <c r="H27" i="24" s="1"/>
  <c r="E25" i="24"/>
  <c r="H25" i="24" s="1"/>
  <c r="E24" i="24"/>
  <c r="H24" i="24" s="1"/>
  <c r="E23" i="24"/>
  <c r="G22" i="24"/>
  <c r="F22" i="24"/>
  <c r="D22" i="24"/>
  <c r="E21" i="24"/>
  <c r="H21" i="24" s="1"/>
  <c r="E20" i="24"/>
  <c r="H20" i="24" s="1"/>
  <c r="E19" i="24"/>
  <c r="E18" i="24"/>
  <c r="H18" i="24" s="1"/>
  <c r="G17" i="24"/>
  <c r="G29" i="24" s="1"/>
  <c r="G7" i="24" s="1"/>
  <c r="G8" i="24" s="1"/>
  <c r="F17" i="24"/>
  <c r="D17" i="24"/>
  <c r="E16" i="24"/>
  <c r="H16" i="24" s="1"/>
  <c r="E15" i="24"/>
  <c r="H15" i="24" s="1"/>
  <c r="E14" i="24"/>
  <c r="H14" i="24" s="1"/>
  <c r="G13" i="24"/>
  <c r="F13" i="24"/>
  <c r="D13" i="24"/>
  <c r="D28" i="7"/>
  <c r="D27" i="7"/>
  <c r="D25" i="7"/>
  <c r="D24" i="7"/>
  <c r="D23" i="7"/>
  <c r="D22" i="7" s="1"/>
  <c r="F22" i="7"/>
  <c r="E22" i="7"/>
  <c r="D21" i="7"/>
  <c r="D20" i="7"/>
  <c r="D19" i="7"/>
  <c r="D18" i="7"/>
  <c r="D16" i="7"/>
  <c r="D15" i="7"/>
  <c r="D14" i="7"/>
  <c r="D13" i="7" s="1"/>
  <c r="D29" i="7" s="1"/>
  <c r="F13" i="7"/>
  <c r="E13" i="7"/>
  <c r="T9" i="42"/>
  <c r="AB17" i="42"/>
  <c r="T17" i="42"/>
  <c r="AB13" i="42"/>
  <c r="AB21" i="42"/>
  <c r="AB9" i="42"/>
  <c r="M10" i="42"/>
  <c r="M9" i="42"/>
  <c r="M13" i="42"/>
  <c r="M24" i="42"/>
  <c r="M23" i="42"/>
  <c r="M22" i="42"/>
  <c r="M21" i="42"/>
  <c r="M20" i="42"/>
  <c r="M19" i="42"/>
  <c r="M18" i="42"/>
  <c r="M17" i="42"/>
  <c r="M16" i="42"/>
  <c r="M15" i="42"/>
  <c r="M14" i="42"/>
  <c r="M12" i="42"/>
  <c r="M11" i="42"/>
  <c r="Q13" i="42"/>
  <c r="X24" i="42"/>
  <c r="Q24" i="42"/>
  <c r="X23" i="42"/>
  <c r="Q23" i="42"/>
  <c r="X22" i="42"/>
  <c r="Q22" i="42"/>
  <c r="X21" i="42"/>
  <c r="Y21" i="42" s="1"/>
  <c r="T21" i="42"/>
  <c r="Q21" i="42"/>
  <c r="X20" i="42"/>
  <c r="Q20" i="42"/>
  <c r="X19" i="42"/>
  <c r="Q19" i="42"/>
  <c r="X18" i="42"/>
  <c r="Q18" i="42"/>
  <c r="X17" i="42"/>
  <c r="Y17" i="42" s="1"/>
  <c r="Q17" i="42"/>
  <c r="X16" i="42"/>
  <c r="Q16" i="42"/>
  <c r="X15" i="42"/>
  <c r="Q15" i="42"/>
  <c r="X14" i="42"/>
  <c r="Q14" i="42"/>
  <c r="X13" i="42"/>
  <c r="T13" i="42"/>
  <c r="X12" i="42"/>
  <c r="Q12" i="42"/>
  <c r="X11" i="42"/>
  <c r="Q11" i="42"/>
  <c r="X10" i="42"/>
  <c r="Q10" i="42"/>
  <c r="X9" i="42"/>
  <c r="Y9" i="42" s="1"/>
  <c r="Q9" i="42"/>
  <c r="F29" i="24" l="1"/>
  <c r="F6" i="24" s="1"/>
  <c r="F8" i="24" s="1"/>
  <c r="D29" i="24"/>
  <c r="F29" i="7"/>
  <c r="F7" i="7" s="1"/>
  <c r="E17" i="24"/>
  <c r="H17" i="24" s="1"/>
  <c r="H19" i="24"/>
  <c r="AH37" i="48"/>
  <c r="AB25" i="42"/>
  <c r="AH29" i="48"/>
  <c r="D17" i="7"/>
  <c r="AH45" i="48"/>
  <c r="AI9" i="48"/>
  <c r="K45" i="48"/>
  <c r="AI21" i="48"/>
  <c r="AD45" i="48"/>
  <c r="Z45" i="48"/>
  <c r="Y13" i="42"/>
  <c r="U17" i="42"/>
  <c r="AC17" i="42" s="1"/>
  <c r="E8" i="7"/>
  <c r="E13" i="24"/>
  <c r="U21" i="42"/>
  <c r="AC21" i="42" s="1"/>
  <c r="U9" i="42"/>
  <c r="AC9" i="42" s="1"/>
  <c r="U13" i="42"/>
  <c r="AC13" i="42" s="1"/>
  <c r="E22" i="24"/>
  <c r="H22" i="24" s="1"/>
  <c r="G29" i="13"/>
  <c r="G9" i="13"/>
  <c r="Y25" i="42"/>
  <c r="H23" i="24"/>
  <c r="E7" i="24"/>
  <c r="D7" i="24" l="1"/>
  <c r="H7" i="24" s="1"/>
  <c r="H13" i="24"/>
  <c r="E29" i="24"/>
  <c r="H29" i="24" s="1"/>
  <c r="D7" i="7"/>
  <c r="F8" i="7"/>
  <c r="E6" i="24"/>
  <c r="U25" i="42"/>
  <c r="D6" i="7"/>
  <c r="AC25" i="42"/>
  <c r="E8" i="24" l="1"/>
  <c r="D6" i="24"/>
  <c r="D8" i="24" s="1"/>
  <c r="D8" i="7"/>
  <c r="H8" i="24" l="1"/>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9"/>
            <color indexed="81"/>
            <rFont val="MS P ゴシック"/>
            <family val="3"/>
            <charset val="128"/>
          </rPr>
          <t>日本スポーツ協会と委託契約を締結する団体名が記載されていることを確認してください。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9"/>
            <color indexed="81"/>
            <rFont val="MS P ゴシック"/>
            <family val="3"/>
            <charset val="128"/>
          </rPr>
          <t>日本スポーツ協会と委託契約を締結する団体名が記載されていることを確認してください。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s>
  <commentList>
    <comment ref="AA5" authorId="0" shapeId="0" xr:uid="{41ECB965-D2CA-4123-BC26-7E9A4AF588DE}">
      <text>
        <r>
          <rPr>
            <b/>
            <sz val="9"/>
            <color indexed="81"/>
            <rFont val="ＭＳ Ｐゴシック"/>
            <family val="3"/>
            <charset val="128"/>
          </rPr>
          <t>＜証憑書類の宛名が支給対象者の場合＞
当該金額を合算して振り込んでください</t>
        </r>
      </text>
    </comment>
    <comment ref="C6" authorId="1" shapeId="0" xr:uid="{F2FECFBC-78E9-4F07-87E5-DBB42BC0FC37}">
      <text>
        <r>
          <rPr>
            <b/>
            <sz val="9"/>
            <color indexed="81"/>
            <rFont val="MS P ゴシック"/>
            <family val="3"/>
            <charset val="128"/>
          </rPr>
          <t>担当講義が早い順に
並び替えをすること</t>
        </r>
      </text>
    </comment>
    <comment ref="AJ6" authorId="2" shapeId="0" xr:uid="{29E59358-E951-4FBA-ACCC-7240A47C10E4}">
      <text>
        <r>
          <rPr>
            <b/>
            <sz val="9"/>
            <color indexed="81"/>
            <rFont val="MS P ゴシック"/>
            <family val="3"/>
            <charset val="128"/>
          </rPr>
          <t>実施団体が旅費を手配する場合：謝金－源泉徴収額
講師自身が旅費を手配する場合：（謝金＋旅費）－源泉徴収額</t>
        </r>
      </text>
    </comment>
    <comment ref="G7" authorId="3" shapeId="0" xr:uid="{233BDEB4-8F00-45EA-8FCD-A9E09F82F723}">
      <text>
        <r>
          <rPr>
            <b/>
            <sz val="9"/>
            <color indexed="81"/>
            <rFont val="MS P ゴシック"/>
            <family val="3"/>
            <charset val="128"/>
          </rPr>
          <t>・日程表と整合性が取れていること
・カリキュラム番号と講義名を記載すること</t>
        </r>
      </text>
    </comment>
    <comment ref="AJ9" authorId="2" shapeId="0" xr:uid="{F615465E-0868-4185-BE47-A8C3A94EA3D5}">
      <text>
        <r>
          <rPr>
            <b/>
            <sz val="9"/>
            <color indexed="81"/>
            <rFont val="MS P ゴシック"/>
            <family val="3"/>
            <charset val="128"/>
          </rPr>
          <t>講師自身が旅費を手配した場合。
支給額は（謝金＋旅費）-源泉徴収額の金額で算出。</t>
        </r>
      </text>
    </comment>
    <comment ref="M10" authorId="1" shapeId="0" xr:uid="{A9FB2DB8-D911-49F0-B824-52996EEAE650}">
      <text>
        <r>
          <rPr>
            <b/>
            <sz val="9"/>
            <color indexed="81"/>
            <rFont val="MS P ゴシック"/>
            <family val="3"/>
            <charset val="128"/>
          </rPr>
          <t>セル内の文字が小さくなる場合
改行など文字が小さくならないように工夫すること</t>
        </r>
      </text>
    </comment>
    <comment ref="AJ13" authorId="2" shapeId="0" xr:uid="{0202A50B-A547-4D4C-92A6-5304A4AE1F2C}">
      <text>
        <r>
          <rPr>
            <b/>
            <sz val="9"/>
            <color indexed="81"/>
            <rFont val="MS P ゴシック"/>
            <family val="3"/>
            <charset val="128"/>
          </rPr>
          <t>講師自身が旅費を手配した場合。
支給額は（謝金＋旅費）-源泉徴収額の金額で算出。</t>
        </r>
      </text>
    </comment>
    <comment ref="AJ17" authorId="2" shapeId="0" xr:uid="{F5F63F9B-8B8D-4871-AC26-4123E2ED1B09}">
      <text>
        <r>
          <rPr>
            <b/>
            <sz val="9"/>
            <color indexed="81"/>
            <rFont val="MS P ゴシック"/>
            <family val="3"/>
            <charset val="128"/>
          </rPr>
          <t>実施団体が旅費を手配した場合。
支給額は謝金-源泉徴収額の金額で算出。</t>
        </r>
      </text>
    </comment>
    <comment ref="F22" authorId="1" shapeId="0" xr:uid="{C632561F-4CB8-4FCB-8262-9099AF8C9C19}">
      <text>
        <r>
          <rPr>
            <b/>
            <sz val="9"/>
            <color indexed="81"/>
            <rFont val="MS P ゴシック"/>
            <family val="3"/>
            <charset val="128"/>
          </rPr>
          <t>謝金が発生しない場合
その理由を記載すること
※フッターに入力しても可。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90D609BA-FA89-4AE9-827C-CC4B09EDB25A}">
      <text>
        <r>
          <rPr>
            <b/>
            <sz val="9"/>
            <color indexed="81"/>
            <rFont val="ＭＳ Ｐゴシック"/>
            <family val="3"/>
            <charset val="128"/>
          </rPr>
          <t>＜証憑書類の宛名が支給対象者の場合＞
当該金額を合算して振り込んでください</t>
        </r>
      </text>
    </comment>
    <comment ref="C6" authorId="1" shapeId="0" xr:uid="{66A404CF-8DD8-40E7-94DB-CB13C02CE015}">
      <text>
        <r>
          <rPr>
            <b/>
            <sz val="9"/>
            <color indexed="81"/>
            <rFont val="MS P ゴシック"/>
            <family val="3"/>
            <charset val="128"/>
          </rPr>
          <t>担当講義が早い順に
並び替えをすること</t>
        </r>
      </text>
    </comment>
    <comment ref="G7" authorId="2" shapeId="0" xr:uid="{0EFA9D9C-818D-4C51-AB7D-6EC352D779BB}">
      <text>
        <r>
          <rPr>
            <b/>
            <sz val="9"/>
            <color indexed="81"/>
            <rFont val="MS P 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5A206AF0-5C34-4095-B43A-D1C2E361B885}">
      <text>
        <r>
          <rPr>
            <b/>
            <sz val="9"/>
            <color indexed="81"/>
            <rFont val="ＭＳ Ｐゴシック"/>
            <family val="3"/>
            <charset val="128"/>
          </rPr>
          <t>＜証憑書類の宛名が支給対象者の場合＞
当該金額を合算して振り込んでください</t>
        </r>
      </text>
    </comment>
    <comment ref="C6" authorId="1" shapeId="0" xr:uid="{E3FDE6BB-0471-43BD-A08F-F096F072E6E2}">
      <text>
        <r>
          <rPr>
            <b/>
            <sz val="9"/>
            <color indexed="81"/>
            <rFont val="MS P ゴシック"/>
            <family val="3"/>
            <charset val="128"/>
          </rPr>
          <t>担当講義が早い順に
並び替えをすること</t>
        </r>
      </text>
    </comment>
    <comment ref="G7" authorId="2" shapeId="0" xr:uid="{98A455D2-70D5-4043-A452-92FF1011154E}">
      <text>
        <r>
          <rPr>
            <b/>
            <sz val="9"/>
            <color indexed="81"/>
            <rFont val="MS P 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55A7C693-7343-4AA4-A7F1-0816EBCDABF3}">
      <text>
        <r>
          <rPr>
            <b/>
            <sz val="9"/>
            <color indexed="81"/>
            <rFont val="ＭＳ Ｐゴシック"/>
            <family val="3"/>
            <charset val="128"/>
          </rPr>
          <t>報告時に記入</t>
        </r>
      </text>
    </comment>
    <comment ref="H13" authorId="0" shapeId="0" xr:uid="{B4F29676-2A0D-42A0-8084-B18B3467C6CB}">
      <text>
        <r>
          <rPr>
            <b/>
            <sz val="9"/>
            <color indexed="81"/>
            <rFont val="ＭＳ Ｐゴシック"/>
            <family val="3"/>
            <charset val="128"/>
          </rPr>
          <t>報告時に記入</t>
        </r>
      </text>
    </comment>
    <comment ref="H21" authorId="0" shapeId="0" xr:uid="{F7CF2489-7EB5-4E11-B399-4F479EB3934D}">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<sst xmlns="http://schemas.openxmlformats.org/spreadsheetml/2006/main" count="704" uniqueCount="271">
  <si>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</si>
  <si>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</si>
  <si>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</si>
  <si>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</si>
  <si>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</si>
  <si>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</si>
  <si>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</si>
  <si>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</si>
  <si>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</si>
  <si>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</si>
  <si>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</si>
  <si>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</si>
  <si>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</si>
  <si>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</si>
  <si>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</si>
  <si>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</si>
  <si>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</si>
  <si>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</si>
  <si>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</si>
  <si>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</si>
  <si>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</si>
  <si>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</si>
  <si>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</si>
  <si>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</si>
  <si>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</si>
  <si>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</si>
  <si>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</si>
  <si>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</si>
  <si>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</si>
  <si>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</si>
  <si>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</si>
  <si>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</si>
  <si>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</si>
  <si>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</si>
  <si>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</si>
  <si>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</si>
  <si>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</si>
  <si>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</si>
  <si>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</si>
  <si>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</si>
  <si>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</si>
  <si>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</si>
  <si>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</si>
  <si>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</si>
  <si>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</si>
  <si>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</si>
  <si>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</si>
  <si>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</si>
  <si>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</si>
  <si>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</si>
  <si>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</si>
  <si>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</si>
  <si>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</si>
  <si>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</si>
  <si>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</si>
  <si>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</si>
  <si>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</si>
  <si>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</si>
  <si>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</si>
  <si>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</si>
  <si>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</si>
  <si>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</si>
  <si>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</si>
  <si>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</si>
  <si>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</si>
  <si>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</si>
  <si>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</si>
  <si>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</si>
  <si>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</si>
  <si>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</si>
  <si>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</si>
  <si>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</si>
  <si>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</si>
  <si>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</si>
  <si>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</si>
  <si>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</si>
  <si>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</si>
  <si>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</si>
  <si>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</si>
  <si>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</si>
  <si>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</si>
  <si>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</si>
  <si>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</si>
  <si>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</si>
  <si>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</si>
  <si>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</si>
  <si>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</si>
  <si>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</si>
  <si>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</si>
  <si>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</si>
  <si>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</si>
  <si>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</si>
  <si>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</si>
  <si>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</si>
  <si>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</si>
  <si>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</si>
  <si>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</si>
  <si>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</si>
  <si>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</si>
  <si>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</si>
  <si>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</si>
  <si>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</si>
  <si>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</si>
  <si>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</si>
  <si>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</si>
  <si>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</si>
  <si>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</si>
  <si>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</si>
  <si>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</si>
  <si>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</si>
  <si>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</si>
  <si>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</si>
  <si>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</si>
  <si>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</si>
  <si>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</si>
  <si>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</si>
  <si>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</si>
  <si>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</si>
  <si>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</si>
  <si>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</si>
  <si>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</si>
  <si>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</si>
  <si>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</si>
  <si>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</si>
  <si>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</si>
  <si>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</si>
  <si>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</si>
  <si>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</si>
  <si>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運営役員
名前・所属</t>
    <rPh sb="0" eb="2">
      <t>ウンエイ</t>
    </rPh>
    <rPh sb="2" eb="3">
      <t>ヤク</t>
    </rPh>
    <rPh sb="3" eb="4">
      <t>イン</t>
    </rPh>
    <rPh sb="5" eb="7">
      <t>ナマエ</t>
    </rPh>
    <rPh sb="8" eb="10">
      <t>ショゾク</t>
    </rPh>
    <phoneticPr fontId="1"/>
  </si>
  <si>
    <t>講師:体協三郎</t>
    <rPh sb="0" eb="2">
      <t>コウシ</t>
    </rPh>
    <rPh sb="3" eb="4">
      <t>タイ</t>
    </rPh>
    <rPh sb="4" eb="5">
      <t>キョウ</t>
    </rPh>
    <rPh sb="5" eb="7">
      <t>サブロウ</t>
    </rPh>
    <phoneticPr fontId="1"/>
  </si>
  <si>
    <t>No.</t>
    <phoneticPr fontId="31"/>
  </si>
  <si>
    <t>新規／
過年度</t>
    <rPh sb="0" eb="2">
      <t>シンキ</t>
    </rPh>
    <rPh sb="4" eb="5">
      <t>カ</t>
    </rPh>
    <rPh sb="5" eb="7">
      <t>ネンド</t>
    </rPh>
    <phoneticPr fontId="31"/>
  </si>
  <si>
    <t>受講番号</t>
    <rPh sb="0" eb="2">
      <t>ジュコウ</t>
    </rPh>
    <rPh sb="2" eb="4">
      <t>バンゴウ</t>
    </rPh>
    <phoneticPr fontId="31"/>
  </si>
  <si>
    <t>氏名</t>
    <rPh sb="0" eb="2">
      <t>シメイ</t>
    </rPh>
    <phoneticPr fontId="31"/>
  </si>
  <si>
    <t>カナ氏名</t>
    <rPh sb="2" eb="4">
      <t>シメイ</t>
    </rPh>
    <phoneticPr fontId="31"/>
  </si>
  <si>
    <t>生年月日</t>
    <rPh sb="0" eb="2">
      <t>セイネン</t>
    </rPh>
    <rPh sb="2" eb="4">
      <t>ガッピ</t>
    </rPh>
    <phoneticPr fontId="31"/>
  </si>
  <si>
    <t>性別</t>
    <rPh sb="0" eb="2">
      <t>セイベツ</t>
    </rPh>
    <phoneticPr fontId="31"/>
  </si>
  <si>
    <t>受講料の
支払い年度</t>
    <rPh sb="0" eb="2">
      <t>ジュコウ</t>
    </rPh>
    <rPh sb="2" eb="3">
      <t>リョウ</t>
    </rPh>
    <rPh sb="5" eb="7">
      <t>シハラ</t>
    </rPh>
    <rPh sb="8" eb="10">
      <t>ネンド</t>
    </rPh>
    <phoneticPr fontId="31"/>
  </si>
  <si>
    <t>出欠</t>
    <rPh sb="0" eb="2">
      <t>シュッケツ</t>
    </rPh>
    <phoneticPr fontId="31"/>
  </si>
  <si>
    <t>例）</t>
    <rPh sb="0" eb="1">
      <t>レイ</t>
    </rPh>
    <phoneticPr fontId="31"/>
  </si>
  <si>
    <t>新規</t>
    <rPh sb="0" eb="2">
      <t>シンキ</t>
    </rPh>
    <phoneticPr fontId="31"/>
  </si>
  <si>
    <t>女性</t>
    <rPh sb="0" eb="2">
      <t>ジョセイ</t>
    </rPh>
    <phoneticPr fontId="31"/>
  </si>
  <si>
    <t>過年度</t>
    <rPh sb="0" eb="1">
      <t>カ</t>
    </rPh>
    <rPh sb="1" eb="3">
      <t>ネンド</t>
    </rPh>
    <phoneticPr fontId="31"/>
  </si>
  <si>
    <t>男性</t>
    <rPh sb="0" eb="2">
      <t>ダンセイ</t>
    </rPh>
    <phoneticPr fontId="31"/>
  </si>
  <si>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</si>
  <si>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</si>
  <si>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</si>
  <si>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</si>
  <si>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</si>
  <si>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</si>
  <si>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1"/>
  </si>
  <si>
    <r>
      <rPr>
        <sz val="11"/>
        <rFont val="ＭＳ Ｐ明朝"/>
        <family val="1"/>
        <charset val="128"/>
      </rPr>
      <t>対象外経費</t>
    </r>
    <rPh sb="0" eb="3">
      <t>タイショウガイ</t>
    </rPh>
    <rPh sb="3" eb="5">
      <t>ケイヒ</t>
    </rPh>
    <phoneticPr fontId="31"/>
  </si>
  <si>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</si>
  <si>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</si>
  <si>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</si>
  <si>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</si>
  <si>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</si>
  <si>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</si>
  <si>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</si>
  <si>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</si>
  <si>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</si>
  <si>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</si>
  <si>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</si>
  <si>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</si>
  <si>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</si>
  <si>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sz val="11"/>
        <color indexed="8"/>
        <rFont val="ＭＳ Ｐ明朝"/>
        <family val="1"/>
        <charset val="128"/>
      </rPr>
      <t>（</t>
    </r>
    <r>
      <rPr>
        <sz val="11"/>
        <color indexed="8"/>
        <rFont val="Century"/>
        <family val="1"/>
      </rPr>
      <t>4</t>
    </r>
    <r>
      <rPr>
        <sz val="11"/>
        <color indexed="8"/>
        <rFont val="ＭＳ Ｐ明朝"/>
        <family val="1"/>
        <charset val="128"/>
      </rPr>
      <t>）運営役員</t>
    </r>
    <rPh sb="3" eb="5">
      <t>ウンエイ</t>
    </rPh>
    <rPh sb="5" eb="7">
      <t>ヤクイン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</si>
  <si>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</si>
  <si>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</si>
  <si>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1"/>
  </si>
  <si>
    <r>
      <rPr>
        <sz val="11"/>
        <rFont val="ＭＳ Ｐ明朝"/>
        <family val="1"/>
        <charset val="128"/>
      </rPr>
      <t>（</t>
    </r>
    <r>
      <rPr>
        <sz val="11"/>
        <rFont val="Century"/>
        <family val="1"/>
      </rPr>
      <t>2</t>
    </r>
    <r>
      <rPr>
        <sz val="11"/>
        <rFont val="ＭＳ Ｐ明朝"/>
        <family val="1"/>
        <charset val="128"/>
      </rPr>
      <t>）コピー代</t>
    </r>
    <rPh sb="6" eb="7">
      <t>ダイ</t>
    </rPh>
    <phoneticPr fontId="31"/>
  </si>
  <si>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</si>
  <si>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</si>
  <si>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</si>
  <si>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1"/>
  </si>
  <si>
    <r>
      <rPr>
        <sz val="11"/>
        <rFont val="ＭＳ Ｐ明朝"/>
        <family val="1"/>
        <charset val="128"/>
      </rPr>
      <t>決算額</t>
    </r>
    <rPh sb="0" eb="2">
      <t>ケッサン</t>
    </rPh>
    <phoneticPr fontId="31"/>
  </si>
  <si>
    <t>予算額（①）-
決算額（②）
差△異</t>
    <rPh sb="8" eb="10">
      <t>ケッサン</t>
    </rPh>
    <rPh sb="10" eb="11">
      <t>ガク</t>
    </rPh>
    <phoneticPr fontId="31"/>
  </si>
  <si>
    <r>
      <rPr>
        <sz val="11"/>
        <rFont val="ＭＳ Ｐ明朝"/>
        <family val="1"/>
        <charset val="128"/>
      </rPr>
      <t>対象経費</t>
    </r>
    <rPh sb="0" eb="2">
      <t>タイショウ</t>
    </rPh>
    <rPh sb="2" eb="4">
      <t>ケイヒ</t>
    </rPh>
    <phoneticPr fontId="31"/>
  </si>
  <si>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</si>
  <si>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1"/>
  </si>
  <si>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</si>
  <si>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</si>
  <si>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</si>
  <si>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</si>
  <si>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</si>
  <si>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</si>
  <si>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</si>
  <si>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</si>
  <si>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1"/>
  </si>
  <si>
    <t>研修室A</t>
    <rPh sb="0" eb="2">
      <t>ケンシュウ</t>
    </rPh>
    <rPh sb="2" eb="3">
      <t>シツ</t>
    </rPh>
    <phoneticPr fontId="31"/>
  </si>
  <si>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</si>
  <si>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</si>
  <si>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</si>
  <si>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</si>
  <si>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</si>
  <si>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</si>
  <si>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</si>
  <si>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</si>
  <si>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</si>
  <si>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</si>
  <si>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</si>
  <si>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</si>
  <si>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</si>
  <si>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</si>
  <si>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</si>
  <si>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</si>
  <si>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</si>
  <si>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</si>
  <si>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</si>
  <si>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</si>
  <si>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</si>
  <si>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</si>
  <si>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</si>
  <si>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</si>
  <si>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</si>
  <si>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</si>
  <si>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</si>
  <si>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1"/>
  </si>
  <si>
    <t>ジェイスポハナコ</t>
    <phoneticPr fontId="31"/>
  </si>
  <si>
    <t>JSPO太郎</t>
    <rPh sb="4" eb="6">
      <t>タロウ</t>
    </rPh>
    <phoneticPr fontId="31"/>
  </si>
  <si>
    <t>ジェイスポタロウ</t>
    <phoneticPr fontId="31"/>
  </si>
  <si>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</si>
  <si>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</si>
  <si>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</si>
  <si>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</si>
  <si>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</si>
  <si>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</si>
  <si>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</si>
  <si>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</si>
  <si>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</si>
  <si>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</si>
  <si>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</si>
  <si>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</si>
  <si>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</si>
  <si>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</si>
  <si>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</si>
  <si>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</si>
  <si>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</si>
  <si>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6"/>
  </si>
  <si>
    <t>（4）マスク（上限：50枚）　添付資料：【申請】料金表又は見積書　【報告】請求明細書・振込明細書</t>
    <rPh sb="7" eb="9">
      <t>ジョウゲン</t>
    </rPh>
    <rPh sb="12" eb="13">
      <t>マイ</t>
    </rPh>
    <phoneticPr fontId="6"/>
  </si>
  <si>
    <t>マスク</t>
    <phoneticPr fontId="56"/>
  </si>
  <si>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</si>
  <si>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</si>
  <si>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</si>
  <si>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</si>
  <si>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6"/>
  </si>
  <si>
    <t>1ﾊﾟｯｸ</t>
    <phoneticPr fontId="56"/>
  </si>
  <si>
    <t>円</t>
    <rPh sb="0" eb="1">
      <t>エン</t>
    </rPh>
    <phoneticPr fontId="56"/>
  </si>
  <si>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</si>
  <si>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</si>
  <si>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</si>
  <si>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</si>
  <si>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</si>
  <si>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1"/>
  </si>
  <si>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</si>
  <si>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1"/>
  </si>
  <si>
    <r>
      <rPr>
        <sz val="11"/>
        <rFont val="ＭＳ Ｐ明朝"/>
        <family val="1"/>
        <charset val="128"/>
      </rPr>
      <t>合計（②）</t>
    </r>
    <rPh sb="0" eb="2">
      <t>ゴウケイ</t>
    </rPh>
    <phoneticPr fontId="31"/>
  </si>
  <si>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</si>
  <si>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○○（実施団体）負担</t>
    <rPh sb="3" eb="7">
      <t>ジッシダンタイ</t>
    </rPh>
    <rPh sb="8" eb="10">
      <t>フタン</t>
    </rPh>
    <phoneticPr fontId="1"/>
  </si>
  <si>
    <t>224CS00001</t>
    <phoneticPr fontId="31"/>
  </si>
  <si>
    <t>223CS00001</t>
    <phoneticPr fontId="31"/>
  </si>
  <si>
    <t>R5年度</t>
    <rPh sb="2" eb="4">
      <t>ネンド</t>
    </rPh>
    <phoneticPr fontId="31"/>
  </si>
  <si>
    <t>R6年度</t>
    <rPh sb="2" eb="3">
      <t>ネン</t>
    </rPh>
    <rPh sb="3" eb="4">
      <t>ド</t>
    </rPh>
    <phoneticPr fontId="30"/>
  </si>
  <si>
    <t>正式な名簿は、日本スポーツ協会と共有している管理システムからのダウンロードデータにて静岡県スポーツ協会にて作成します。
実施団体においては、申し込み予定者（受講希望者）の管理名簿として活用ください。
申請時前には、静岡県スポーツ協会より名簿提供いたします。</t>
    <rPh sb="0" eb="2">
      <t>セイシキ</t>
    </rPh>
    <rPh sb="3" eb="5">
      <t>メイボ</t>
    </rPh>
    <rPh sb="7" eb="9">
      <t>ニホン</t>
    </rPh>
    <rPh sb="13" eb="15">
      <t>キョウカイ</t>
    </rPh>
    <rPh sb="16" eb="18">
      <t>キョウユウ</t>
    </rPh>
    <rPh sb="22" eb="24">
      <t>カンリ</t>
    </rPh>
    <rPh sb="42" eb="45">
      <t>シズオカケン</t>
    </rPh>
    <rPh sb="49" eb="51">
      <t>キョウカイ</t>
    </rPh>
    <rPh sb="53" eb="55">
      <t>サクセイ</t>
    </rPh>
    <rPh sb="60" eb="62">
      <t>ジッシ</t>
    </rPh>
    <rPh sb="62" eb="64">
      <t>ダンタイ</t>
    </rPh>
    <rPh sb="70" eb="71">
      <t>モウ</t>
    </rPh>
    <rPh sb="72" eb="73">
      <t>コ</t>
    </rPh>
    <rPh sb="74" eb="77">
      <t>ヨテイシャ</t>
    </rPh>
    <rPh sb="78" eb="83">
      <t>ジュコウキボウシャ</t>
    </rPh>
    <rPh sb="85" eb="89">
      <t>カンリメイボ</t>
    </rPh>
    <rPh sb="92" eb="94">
      <t>カツヨウ</t>
    </rPh>
    <rPh sb="100" eb="103">
      <t>シンセイジ</t>
    </rPh>
    <rPh sb="103" eb="104">
      <t>マエ</t>
    </rPh>
    <rPh sb="107" eb="110">
      <t>シズオカケン</t>
    </rPh>
    <rPh sb="114" eb="116">
      <t>キョウカイ</t>
    </rPh>
    <rPh sb="118" eb="122">
      <t>メイボテイキョウ</t>
    </rPh>
    <phoneticPr fontId="30"/>
  </si>
  <si>
    <t>静岡県スポーツ協会</t>
    <rPh sb="0" eb="3">
      <t>シズオカケン</t>
    </rPh>
    <rPh sb="7" eb="9">
      <t>キョウカイ</t>
    </rPh>
    <phoneticPr fontId="1"/>
  </si>
  <si>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</si>
  <si>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</si>
  <si>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</si>
  <si>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（6）付箋　　　添付資料：【申請】料金表又は見積書　【報告】請求明細書・振込明細書</t>
    <rPh sb="3" eb="5">
      <t>フセン</t>
    </rPh>
    <phoneticPr fontId="6"/>
  </si>
  <si>
    <t>付箋（50枚セット）</t>
    <rPh sb="0" eb="2">
      <t>フセン</t>
    </rPh>
    <rPh sb="5" eb="6">
      <t>マイ</t>
    </rPh>
    <phoneticPr fontId="1"/>
  </si>
  <si>
    <t>（7）コピー用紙　添付資料：【申請】料金表又は見積書　【報告】請求明細書・振込明細書</t>
    <phoneticPr fontId="6"/>
  </si>
  <si>
    <t>コピー用紙</t>
    <rPh sb="3" eb="5">
      <t>ヨウシ</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</si>
</sst>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3">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b/>
      <sz val="9"/>
      <color indexed="81"/>
      <name val="MS P 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sz val="11"/>
      <color theme="1"/>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rgb="FFFF0000"/>
      <name val="ＭＳ Ｐゴシック"/>
      <family val="3"/>
      <charset val="128"/>
    </font>
    <font>
      <sz val="11"/>
      <color theme="1"/>
      <name val="BIZ UDゴシック"/>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s>
  <cellStyleXfs count="11">
    <xf numFmtId="0" fontId="0" fillId="0" borderId="0">
      <alignment vertical="center"/>
    </xf>
    <xf numFmtId="38" fontId="40"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40" fillId="0" borderId="0">
      <alignment vertical="center"/>
    </xf>
    <xf numFmtId="0" fontId="2" fillId="0" borderId="0"/>
    <xf numFmtId="0" fontId="2" fillId="0" borderId="0"/>
    <xf numFmtId="0" fontId="8" fillId="0" borderId="0"/>
  </cellStyleXfs>
  <cellXfs count="718">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3" fillId="0" borderId="0" xfId="4" applyFont="1" applyAlignment="1">
      <alignment horizontal="center" vertical="center"/>
    </xf>
    <xf numFmtId="0" fontId="43" fillId="0" borderId="0" xfId="4" applyFont="1" applyAlignment="1">
      <alignment vertical="center"/>
    </xf>
    <xf numFmtId="0" fontId="43" fillId="0" borderId="2" xfId="4" applyFont="1" applyBorder="1" applyAlignment="1">
      <alignment vertical="center"/>
    </xf>
    <xf numFmtId="0" fontId="11" fillId="0" borderId="0" xfId="4" applyFont="1" applyAlignment="1">
      <alignment vertical="center"/>
    </xf>
    <xf numFmtId="0" fontId="11" fillId="0" borderId="0" xfId="4" applyFont="1" applyAlignment="1">
      <alignment horizontal="lef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3" fillId="3" borderId="7" xfId="4" applyFont="1" applyFill="1" applyBorder="1" applyAlignment="1">
      <alignment horizontal="left" vertical="center"/>
    </xf>
    <xf numFmtId="0" fontId="44"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5" fillId="0" borderId="0" xfId="4" applyFont="1" applyAlignment="1">
      <alignment vertical="center"/>
    </xf>
    <xf numFmtId="0" fontId="45" fillId="0" borderId="0" xfId="4" applyFont="1" applyAlignment="1">
      <alignment horizontal="left" vertical="center"/>
    </xf>
    <xf numFmtId="0" fontId="43" fillId="0" borderId="0" xfId="0" applyFont="1">
      <alignment vertical="center"/>
    </xf>
    <xf numFmtId="178" fontId="43" fillId="0" borderId="0" xfId="4" applyNumberFormat="1" applyFont="1" applyAlignment="1">
      <alignment vertical="center"/>
    </xf>
    <xf numFmtId="0" fontId="43"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6"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6" fillId="0" borderId="0" xfId="4" applyFont="1" applyAlignment="1">
      <alignment vertical="center"/>
    </xf>
    <xf numFmtId="0" fontId="16" fillId="0" borderId="14" xfId="0" applyFont="1" applyBorder="1" applyAlignment="1">
      <alignment horizontal="center" vertical="center"/>
    </xf>
    <xf numFmtId="0" fontId="46"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88" fontId="16" fillId="0" borderId="50" xfId="0" applyNumberFormat="1" applyFont="1" applyBorder="1" applyAlignment="1">
      <alignment vertical="center" shrinkToFit="1"/>
    </xf>
    <xf numFmtId="188" fontId="16" fillId="0" borderId="51" xfId="0" applyNumberFormat="1" applyFont="1" applyBorder="1" applyAlignment="1">
      <alignment vertical="center" shrinkToFit="1"/>
    </xf>
    <xf numFmtId="188" fontId="16" fillId="0" borderId="52" xfId="0" applyNumberFormat="1" applyFont="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0" borderId="27" xfId="0" applyNumberFormat="1" applyFont="1" applyBorder="1" applyAlignment="1">
      <alignment vertical="center" shrinkToFit="1"/>
    </xf>
    <xf numFmtId="188" fontId="16" fillId="0" borderId="34" xfId="0" applyNumberFormat="1" applyFont="1" applyBorder="1" applyAlignment="1">
      <alignment vertical="center" shrinkToFit="1"/>
    </xf>
    <xf numFmtId="188" fontId="16" fillId="0" borderId="42" xfId="0" applyNumberFormat="1" applyFont="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40"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7" fillId="0" borderId="17" xfId="0" applyFont="1" applyBorder="1" applyAlignment="1">
      <alignment horizontal="center" vertical="center" wrapText="1" shrinkToFit="1"/>
    </xf>
    <xf numFmtId="0" fontId="43"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3" fillId="6" borderId="0" xfId="4" applyNumberFormat="1" applyFont="1" applyFill="1" applyAlignment="1">
      <alignment horizontal="center" vertical="center"/>
    </xf>
    <xf numFmtId="191" fontId="43"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0" fillId="0" borderId="2" xfId="0" applyBorder="1">
      <alignmen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0" xfId="0" applyBorder="1" applyAlignment="1">
      <alignment horizontal="center" vertical="center" wrapText="1"/>
    </xf>
    <xf numFmtId="0" fontId="42" fillId="4" borderId="71" xfId="0" applyFont="1" applyFill="1" applyBorder="1" applyAlignment="1">
      <alignment horizontal="center" vertical="center"/>
    </xf>
    <xf numFmtId="0" fontId="42" fillId="4" borderId="72" xfId="0" applyFont="1" applyFill="1" applyBorder="1" applyAlignment="1">
      <alignment horizontal="center" vertical="center"/>
    </xf>
    <xf numFmtId="14" fontId="42" fillId="4" borderId="72" xfId="0" applyNumberFormat="1" applyFont="1" applyFill="1" applyBorder="1" applyAlignment="1">
      <alignment horizontal="center" vertical="center"/>
    </xf>
    <xf numFmtId="0" fontId="42" fillId="4" borderId="73" xfId="0" applyFont="1" applyFill="1" applyBorder="1" applyAlignment="1">
      <alignment horizontal="center" vertical="center"/>
    </xf>
    <xf numFmtId="0" fontId="0" fillId="4" borderId="74" xfId="0" applyFill="1" applyBorder="1">
      <alignment vertical="center"/>
    </xf>
    <xf numFmtId="0" fontId="42" fillId="4" borderId="75" xfId="0" applyFont="1" applyFill="1" applyBorder="1" applyAlignment="1">
      <alignment horizontal="center" vertical="center"/>
    </xf>
    <xf numFmtId="0" fontId="42" fillId="4" borderId="76" xfId="0" applyFont="1" applyFill="1" applyBorder="1" applyAlignment="1">
      <alignment horizontal="center" vertical="center"/>
    </xf>
    <xf numFmtId="14" fontId="42" fillId="4" borderId="76" xfId="0" applyNumberFormat="1" applyFont="1" applyFill="1" applyBorder="1" applyAlignment="1">
      <alignment horizontal="center" vertical="center"/>
    </xf>
    <xf numFmtId="0" fontId="42" fillId="4" borderId="77" xfId="0" applyFont="1" applyFill="1" applyBorder="1" applyAlignment="1">
      <alignment horizontal="center" vertical="center"/>
    </xf>
    <xf numFmtId="0" fontId="0" fillId="4" borderId="78" xfId="0" applyFill="1" applyBorder="1">
      <alignment vertical="center"/>
    </xf>
    <xf numFmtId="0" fontId="0" fillId="0" borderId="6" xfId="0" applyBorder="1">
      <alignment vertical="center"/>
    </xf>
    <xf numFmtId="0" fontId="0" fillId="0" borderId="1" xfId="0" applyBorder="1">
      <alignment vertical="center"/>
    </xf>
    <xf numFmtId="0" fontId="48" fillId="0" borderId="0" xfId="4" applyFont="1" applyAlignment="1">
      <alignment vertical="center"/>
    </xf>
    <xf numFmtId="0" fontId="48" fillId="0" borderId="0" xfId="4" applyFont="1" applyAlignment="1">
      <alignment horizontal="center" vertical="center"/>
    </xf>
    <xf numFmtId="0" fontId="48" fillId="0" borderId="0" xfId="4" applyFont="1" applyAlignment="1">
      <alignment horizontal="left" vertical="center"/>
    </xf>
    <xf numFmtId="0" fontId="33" fillId="0" borderId="0" xfId="4" applyFont="1" applyAlignment="1">
      <alignment vertical="center"/>
    </xf>
    <xf numFmtId="0" fontId="34" fillId="0" borderId="0" xfId="4" applyFont="1" applyAlignment="1">
      <alignment vertical="center"/>
    </xf>
    <xf numFmtId="0" fontId="34" fillId="0" borderId="0" xfId="4" applyFont="1" applyAlignment="1">
      <alignment horizontal="left" vertical="center"/>
    </xf>
    <xf numFmtId="0" fontId="34" fillId="0" borderId="0" xfId="4" applyFont="1" applyAlignment="1">
      <alignment horizontal="right" vertical="center"/>
    </xf>
    <xf numFmtId="0" fontId="34" fillId="0" borderId="12" xfId="4" applyFont="1" applyBorder="1" applyAlignment="1">
      <alignment horizontal="center" vertical="center"/>
    </xf>
    <xf numFmtId="0" fontId="34" fillId="0" borderId="7" xfId="4" applyFont="1" applyBorder="1" applyAlignment="1">
      <alignment horizontal="center" vertical="center"/>
    </xf>
    <xf numFmtId="0" fontId="34" fillId="9" borderId="1" xfId="4" applyFont="1" applyFill="1" applyBorder="1" applyAlignment="1">
      <alignment horizontal="center" vertical="center"/>
    </xf>
    <xf numFmtId="0" fontId="34" fillId="9" borderId="0" xfId="4" applyFont="1" applyFill="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184" fontId="34" fillId="0" borderId="82" xfId="4" applyNumberFormat="1" applyFont="1" applyBorder="1" applyAlignment="1">
      <alignment horizontal="right" vertical="center"/>
    </xf>
    <xf numFmtId="184" fontId="34"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4" fillId="0" borderId="83" xfId="4" applyFont="1" applyBorder="1" applyAlignment="1">
      <alignment horizontal="left" vertical="center"/>
    </xf>
    <xf numFmtId="0" fontId="34" fillId="0" borderId="81" xfId="4" applyFont="1" applyBorder="1" applyAlignment="1">
      <alignment horizontal="left"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184" fontId="34" fillId="0" borderId="66" xfId="4" applyNumberFormat="1" applyFont="1" applyBorder="1" applyAlignment="1">
      <alignment horizontal="right" vertical="center"/>
    </xf>
    <xf numFmtId="184" fontId="34" fillId="9" borderId="7" xfId="4" applyNumberFormat="1" applyFont="1" applyFill="1" applyBorder="1" applyAlignment="1">
      <alignment horizontal="right" vertical="center"/>
    </xf>
    <xf numFmtId="184" fontId="33" fillId="4" borderId="84" xfId="4" applyNumberFormat="1" applyFont="1" applyFill="1" applyBorder="1" applyAlignment="1">
      <alignment horizontal="right" vertical="center"/>
    </xf>
    <xf numFmtId="0" fontId="33" fillId="4" borderId="79" xfId="4" applyFont="1" applyFill="1" applyBorder="1" applyAlignment="1">
      <alignment horizontal="left" vertical="center"/>
    </xf>
    <xf numFmtId="0" fontId="33" fillId="4" borderId="70" xfId="4" applyFont="1" applyFill="1" applyBorder="1" applyAlignment="1">
      <alignment horizontal="left" vertical="center"/>
    </xf>
    <xf numFmtId="0" fontId="33" fillId="4" borderId="84" xfId="4" applyFont="1" applyFill="1" applyBorder="1" applyAlignment="1">
      <alignment horizontal="left" vertical="center"/>
    </xf>
    <xf numFmtId="0" fontId="33" fillId="0" borderId="10" xfId="4" applyFont="1" applyBorder="1" applyAlignment="1">
      <alignment vertical="center"/>
    </xf>
    <xf numFmtId="0" fontId="33" fillId="0" borderId="9" xfId="4" applyFont="1" applyBorder="1" applyAlignment="1">
      <alignment vertical="center"/>
    </xf>
    <xf numFmtId="184" fontId="33" fillId="0" borderId="82" xfId="4" applyNumberFormat="1" applyFont="1" applyBorder="1" applyAlignment="1">
      <alignment horizontal="right" vertical="center"/>
    </xf>
    <xf numFmtId="184" fontId="33" fillId="9" borderId="81" xfId="4" applyNumberFormat="1" applyFont="1" applyFill="1" applyBorder="1" applyAlignment="1">
      <alignment horizontal="right" vertical="center"/>
    </xf>
    <xf numFmtId="0" fontId="34" fillId="0" borderId="11" xfId="4" applyFont="1" applyBorder="1" applyAlignment="1">
      <alignment vertical="center"/>
    </xf>
    <xf numFmtId="0" fontId="34" fillId="0" borderId="85" xfId="4" applyFont="1" applyBorder="1" applyAlignment="1">
      <alignment vertical="center" wrapText="1"/>
    </xf>
    <xf numFmtId="184" fontId="34" fillId="0" borderId="13" xfId="4" applyNumberFormat="1" applyFont="1" applyBorder="1" applyAlignment="1">
      <alignment horizontal="right" vertical="center"/>
    </xf>
    <xf numFmtId="184" fontId="34" fillId="0" borderId="86" xfId="4" applyNumberFormat="1" applyFont="1" applyBorder="1" applyAlignment="1">
      <alignment horizontal="right" vertical="center"/>
    </xf>
    <xf numFmtId="0" fontId="34" fillId="0" borderId="87" xfId="4" applyFont="1" applyBorder="1" applyAlignment="1">
      <alignment vertical="center"/>
    </xf>
    <xf numFmtId="0" fontId="49" fillId="0" borderId="87" xfId="4" applyFont="1" applyBorder="1" applyAlignment="1">
      <alignment vertical="center"/>
    </xf>
    <xf numFmtId="184" fontId="34" fillId="0" borderId="6" xfId="4" applyNumberFormat="1" applyFont="1" applyBorder="1" applyAlignment="1">
      <alignment horizontal="right" vertical="center"/>
    </xf>
    <xf numFmtId="0" fontId="33" fillId="0" borderId="2" xfId="4" applyFont="1" applyBorder="1" applyAlignment="1">
      <alignment vertical="center"/>
    </xf>
    <xf numFmtId="0" fontId="33" fillId="0" borderId="82" xfId="4" applyFont="1" applyBorder="1" applyAlignment="1">
      <alignment vertical="center"/>
    </xf>
    <xf numFmtId="184" fontId="33" fillId="0" borderId="56" xfId="4" applyNumberFormat="1" applyFont="1" applyBorder="1" applyAlignment="1">
      <alignment horizontal="right" vertical="center"/>
    </xf>
    <xf numFmtId="0" fontId="33" fillId="0" borderId="11" xfId="4" applyFont="1" applyBorder="1" applyAlignment="1">
      <alignment vertical="center"/>
    </xf>
    <xf numFmtId="0" fontId="34" fillId="0" borderId="85" xfId="4" applyFont="1" applyBorder="1" applyAlignment="1">
      <alignment vertical="center"/>
    </xf>
    <xf numFmtId="0" fontId="34" fillId="0" borderId="91" xfId="4" applyFont="1" applyBorder="1" applyAlignment="1">
      <alignment vertical="center"/>
    </xf>
    <xf numFmtId="184" fontId="33" fillId="0" borderId="6" xfId="4" applyNumberFormat="1" applyFont="1" applyBorder="1" applyAlignment="1">
      <alignment horizontal="right" vertical="center"/>
    </xf>
    <xf numFmtId="0" fontId="33" fillId="4" borderId="79" xfId="4" applyFont="1" applyFill="1" applyBorder="1" applyAlignment="1">
      <alignment vertical="center"/>
    </xf>
    <xf numFmtId="0" fontId="33" fillId="4" borderId="70" xfId="4" applyFont="1" applyFill="1" applyBorder="1" applyAlignment="1">
      <alignment vertical="center"/>
    </xf>
    <xf numFmtId="0" fontId="33" fillId="4" borderId="84" xfId="4" applyFont="1" applyFill="1" applyBorder="1" applyAlignment="1">
      <alignment vertical="center"/>
    </xf>
    <xf numFmtId="0" fontId="50" fillId="0" borderId="0" xfId="4" applyFont="1" applyAlignment="1">
      <alignment vertical="center"/>
    </xf>
    <xf numFmtId="0" fontId="48" fillId="0" borderId="0" xfId="4" applyFont="1"/>
    <xf numFmtId="0" fontId="48" fillId="0" borderId="0" xfId="4" applyFont="1" applyAlignment="1">
      <alignment horizontal="centerContinuous" vertical="center"/>
    </xf>
    <xf numFmtId="0" fontId="34" fillId="9" borderId="2" xfId="4" applyFont="1" applyFill="1" applyBorder="1" applyAlignment="1">
      <alignment horizontal="center" vertical="center"/>
    </xf>
    <xf numFmtId="184" fontId="34" fillId="0" borderId="7" xfId="4" applyNumberFormat="1" applyFont="1" applyBorder="1" applyAlignment="1">
      <alignment horizontal="right" vertical="center"/>
    </xf>
    <xf numFmtId="186" fontId="34" fillId="0" borderId="13" xfId="4" applyNumberFormat="1" applyFont="1" applyBorder="1" applyAlignment="1">
      <alignment horizontal="right" vertical="center"/>
    </xf>
    <xf numFmtId="184" fontId="33" fillId="3" borderId="84" xfId="4" applyNumberFormat="1" applyFont="1" applyFill="1" applyBorder="1" applyAlignment="1">
      <alignment horizontal="right" vertical="center"/>
    </xf>
    <xf numFmtId="186" fontId="33" fillId="3" borderId="84" xfId="4" applyNumberFormat="1" applyFont="1" applyFill="1" applyBorder="1" applyAlignment="1">
      <alignment horizontal="right" vertical="center"/>
    </xf>
    <xf numFmtId="0" fontId="33" fillId="3" borderId="79" xfId="4" applyFont="1" applyFill="1" applyBorder="1" applyAlignment="1">
      <alignment horizontal="left" vertical="center"/>
    </xf>
    <xf numFmtId="0" fontId="33" fillId="3" borderId="1" xfId="4" applyFont="1" applyFill="1" applyBorder="1" applyAlignment="1">
      <alignment horizontal="left" vertical="center"/>
    </xf>
    <xf numFmtId="184" fontId="33" fillId="0" borderId="9" xfId="4" applyNumberFormat="1" applyFont="1" applyBorder="1" applyAlignment="1">
      <alignment horizontal="right" vertical="center"/>
    </xf>
    <xf numFmtId="184" fontId="33" fillId="9" borderId="9" xfId="4" applyNumberFormat="1" applyFont="1" applyFill="1" applyBorder="1" applyAlignment="1">
      <alignment horizontal="right" vertical="center"/>
    </xf>
    <xf numFmtId="186" fontId="33" fillId="0" borderId="9" xfId="4" applyNumberFormat="1" applyFont="1" applyBorder="1" applyAlignment="1">
      <alignment horizontal="right" vertical="center"/>
    </xf>
    <xf numFmtId="184" fontId="34" fillId="0" borderId="90" xfId="4" applyNumberFormat="1" applyFont="1" applyBorder="1" applyAlignment="1">
      <alignment horizontal="right" vertical="center"/>
    </xf>
    <xf numFmtId="186" fontId="34" fillId="0" borderId="92" xfId="4" applyNumberFormat="1" applyFont="1" applyBorder="1" applyAlignment="1">
      <alignment horizontal="right" vertical="center"/>
    </xf>
    <xf numFmtId="184" fontId="33" fillId="0" borderId="81" xfId="4" applyNumberFormat="1" applyFont="1" applyBorder="1" applyAlignment="1">
      <alignment horizontal="right" vertical="center"/>
    </xf>
    <xf numFmtId="186" fontId="34" fillId="0" borderId="86" xfId="4" applyNumberFormat="1" applyFont="1" applyBorder="1" applyAlignment="1">
      <alignment horizontal="right" vertical="center"/>
    </xf>
    <xf numFmtId="184" fontId="33" fillId="0" borderId="86" xfId="4" applyNumberFormat="1" applyFont="1" applyBorder="1" applyAlignment="1">
      <alignment horizontal="right" vertical="center"/>
    </xf>
    <xf numFmtId="186" fontId="34" fillId="0" borderId="1" xfId="4" applyNumberFormat="1" applyFont="1" applyBorder="1" applyAlignment="1">
      <alignment horizontal="right" vertical="center"/>
    </xf>
    <xf numFmtId="186" fontId="34" fillId="0" borderId="56" xfId="4" applyNumberFormat="1" applyFont="1" applyBorder="1" applyAlignment="1">
      <alignment horizontal="right" vertical="center"/>
    </xf>
    <xf numFmtId="0" fontId="33" fillId="3" borderId="1" xfId="4" applyFont="1" applyFill="1" applyBorder="1" applyAlignment="1">
      <alignment vertical="center"/>
    </xf>
    <xf numFmtId="0" fontId="33" fillId="3" borderId="1" xfId="4" applyFont="1" applyFill="1" applyBorder="1" applyAlignment="1">
      <alignment horizontal="right" vertical="center" shrinkToFit="1"/>
    </xf>
    <xf numFmtId="0" fontId="50" fillId="0" borderId="0" xfId="4" applyFont="1" applyAlignment="1">
      <alignment horizontal="right" vertical="center"/>
    </xf>
    <xf numFmtId="0" fontId="33" fillId="0" borderId="8" xfId="4" applyFont="1" applyBorder="1" applyAlignment="1">
      <alignment horizontal="right" vertical="center"/>
    </xf>
    <xf numFmtId="0" fontId="48" fillId="0" borderId="0" xfId="4" applyFont="1" applyAlignment="1">
      <alignment horizontal="right" vertical="center"/>
    </xf>
    <xf numFmtId="0" fontId="48"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0" fillId="0" borderId="6" xfId="0" applyBorder="1" applyAlignment="1">
      <alignment horizontal="center" vertical="center"/>
    </xf>
    <xf numFmtId="0" fontId="54" fillId="0" borderId="0" xfId="4" applyFont="1" applyAlignment="1">
      <alignment vertical="center"/>
    </xf>
    <xf numFmtId="0" fontId="41" fillId="0" borderId="0" xfId="0" applyFo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9" fillId="4" borderId="1" xfId="10" quotePrefix="1" applyNumberFormat="1" applyFont="1" applyFill="1" applyBorder="1" applyAlignment="1">
      <alignment horizontal="center" vertical="center" shrinkToFit="1"/>
    </xf>
    <xf numFmtId="194" fontId="2" fillId="0" borderId="1" xfId="10" applyNumberFormat="1" applyFont="1" applyBorder="1" applyAlignment="1">
      <alignment horizontal="right" vertical="center" shrinkToFit="1"/>
    </xf>
    <xf numFmtId="0" fontId="0" fillId="0" borderId="1" xfId="0" applyBorder="1" applyAlignment="1">
      <alignment horizontal="center" vertical="center"/>
    </xf>
    <xf numFmtId="0" fontId="0" fillId="0" borderId="0" xfId="0" applyAlignment="1">
      <alignment horizontal="center" vertical="center"/>
    </xf>
    <xf numFmtId="14" fontId="0" fillId="0" borderId="1" xfId="0" applyNumberFormat="1" applyBorder="1" applyAlignment="1">
      <alignment horizontal="center" vertical="center"/>
    </xf>
    <xf numFmtId="14" fontId="0" fillId="0" borderId="6" xfId="0" applyNumberFormat="1" applyBorder="1" applyAlignment="1">
      <alignment horizontal="center" vertical="center"/>
    </xf>
    <xf numFmtId="0" fontId="34" fillId="10" borderId="1" xfId="4" applyFont="1" applyFill="1" applyBorder="1" applyAlignment="1">
      <alignment horizontal="center" vertical="center"/>
    </xf>
    <xf numFmtId="0" fontId="17" fillId="4" borderId="1" xfId="8" applyFont="1" applyFill="1" applyBorder="1" applyAlignment="1">
      <alignment horizontal="center" vertical="center" shrinkToFit="1"/>
    </xf>
    <xf numFmtId="0" fontId="34" fillId="0" borderId="80" xfId="4" applyFont="1" applyBorder="1" applyAlignment="1" applyProtection="1">
      <alignment vertical="center"/>
      <protection locked="0"/>
    </xf>
    <xf numFmtId="0" fontId="34" fillId="0" borderId="83" xfId="4" applyFont="1" applyBorder="1" applyAlignment="1" applyProtection="1">
      <alignment vertical="center"/>
      <protection locked="0"/>
    </xf>
    <xf numFmtId="0" fontId="34" fillId="0" borderId="81" xfId="4" applyFont="1" applyBorder="1" applyAlignment="1" applyProtection="1">
      <alignment vertical="center"/>
      <protection locked="0"/>
    </xf>
    <xf numFmtId="185" fontId="34" fillId="0" borderId="64" xfId="4" quotePrefix="1" applyNumberFormat="1" applyFont="1" applyBorder="1" applyAlignment="1" applyProtection="1">
      <alignment horizontal="left" vertical="center"/>
      <protection locked="0"/>
    </xf>
    <xf numFmtId="0" fontId="34" fillId="0" borderId="65" xfId="4" quotePrefix="1" applyFont="1" applyBorder="1" applyAlignment="1" applyProtection="1">
      <alignment vertical="center"/>
      <protection locked="0"/>
    </xf>
    <xf numFmtId="0" fontId="34" fillId="0" borderId="66" xfId="4" applyFont="1" applyBorder="1" applyAlignment="1" applyProtection="1">
      <alignment vertical="center"/>
      <protection locked="0"/>
    </xf>
    <xf numFmtId="0" fontId="34" fillId="0" borderId="88" xfId="4" applyFont="1" applyBorder="1" applyAlignment="1" applyProtection="1">
      <alignment vertical="center"/>
      <protection locked="0"/>
    </xf>
    <xf numFmtId="0" fontId="34" fillId="0" borderId="89" xfId="4" applyFont="1" applyBorder="1" applyAlignment="1" applyProtection="1">
      <alignment vertical="center"/>
      <protection locked="0"/>
    </xf>
    <xf numFmtId="0" fontId="34" fillId="0" borderId="90" xfId="4" applyFont="1" applyBorder="1" applyAlignment="1" applyProtection="1">
      <alignment vertical="center"/>
      <protection locked="0"/>
    </xf>
    <xf numFmtId="0" fontId="34" fillId="0" borderId="37" xfId="4" applyFont="1" applyBorder="1" applyAlignment="1" applyProtection="1">
      <alignment vertical="center"/>
      <protection locked="0"/>
    </xf>
    <xf numFmtId="0" fontId="34" fillId="0" borderId="34" xfId="4" applyFont="1" applyBorder="1" applyAlignment="1" applyProtection="1">
      <alignment vertical="center"/>
      <protection locked="0"/>
    </xf>
    <xf numFmtId="0" fontId="34" fillId="0" borderId="35" xfId="4" applyFont="1" applyBorder="1" applyAlignment="1" applyProtection="1">
      <alignment vertical="center"/>
      <protection locked="0"/>
    </xf>
    <xf numFmtId="0" fontId="34" fillId="0" borderId="10" xfId="4" applyFont="1" applyBorder="1" applyAlignment="1" applyProtection="1">
      <alignment vertical="center"/>
      <protection locked="0"/>
    </xf>
    <xf numFmtId="0" fontId="34" fillId="0" borderId="8" xfId="6" applyFont="1" applyBorder="1" applyAlignment="1" applyProtection="1">
      <alignment vertical="center"/>
      <protection locked="0"/>
    </xf>
    <xf numFmtId="0" fontId="34" fillId="0" borderId="9" xfId="6" applyFont="1" applyBorder="1" applyAlignment="1" applyProtection="1">
      <alignment vertical="center"/>
      <protection locked="0"/>
    </xf>
    <xf numFmtId="0" fontId="34" fillId="0" borderId="11" xfId="4" applyFont="1" applyBorder="1" applyAlignment="1" applyProtection="1">
      <alignment vertical="center"/>
      <protection locked="0"/>
    </xf>
    <xf numFmtId="0" fontId="34" fillId="0" borderId="0" xfId="6" applyFont="1" applyAlignment="1" applyProtection="1">
      <alignment vertical="center"/>
      <protection locked="0"/>
    </xf>
    <xf numFmtId="0" fontId="34" fillId="0" borderId="4" xfId="6" applyFont="1" applyBorder="1" applyAlignment="1" applyProtection="1">
      <alignment vertical="center"/>
      <protection locked="0"/>
    </xf>
    <xf numFmtId="0" fontId="34" fillId="0" borderId="12" xfId="4" applyFont="1" applyBorder="1" applyAlignment="1" applyProtection="1">
      <alignment vertical="center"/>
      <protection locked="0"/>
    </xf>
    <xf numFmtId="0" fontId="34" fillId="0" borderId="5" xfId="6" applyFont="1" applyBorder="1" applyAlignment="1" applyProtection="1">
      <alignment vertical="center"/>
      <protection locked="0"/>
    </xf>
    <xf numFmtId="0" fontId="34" fillId="0" borderId="7" xfId="6" applyFont="1" applyBorder="1" applyAlignment="1" applyProtection="1">
      <alignment vertical="center"/>
      <protection locked="0"/>
    </xf>
    <xf numFmtId="0" fontId="60"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4" fillId="0" borderId="5" xfId="4" applyFont="1" applyBorder="1" applyAlignment="1" applyProtection="1">
      <alignment horizontal="left" vertical="center"/>
      <protection locked="0"/>
    </xf>
    <xf numFmtId="0" fontId="34" fillId="0" borderId="7" xfId="4" applyFont="1" applyBorder="1" applyAlignment="1" applyProtection="1">
      <alignment horizontal="left" vertical="center"/>
      <protection locked="0"/>
    </xf>
    <xf numFmtId="0" fontId="34" fillId="0" borderId="0" xfId="4" applyFont="1" applyAlignment="1">
      <alignment horizontal="center" vertical="center"/>
    </xf>
    <xf numFmtId="184" fontId="48" fillId="9" borderId="35" xfId="4" applyNumberFormat="1" applyFont="1" applyFill="1" applyBorder="1" applyAlignment="1" applyProtection="1">
      <alignment horizontal="right" vertical="center"/>
      <protection locked="0"/>
    </xf>
    <xf numFmtId="184" fontId="48" fillId="9" borderId="86" xfId="4" applyNumberFormat="1" applyFont="1" applyFill="1" applyBorder="1" applyAlignment="1" applyProtection="1">
      <alignment horizontal="right" vertical="center"/>
      <protection locked="0"/>
    </xf>
    <xf numFmtId="184" fontId="48" fillId="9" borderId="7" xfId="4" applyNumberFormat="1" applyFont="1" applyFill="1" applyBorder="1" applyAlignment="1" applyProtection="1">
      <alignment horizontal="right" vertical="center"/>
      <protection locked="0"/>
    </xf>
    <xf numFmtId="184" fontId="48" fillId="9" borderId="13" xfId="4" applyNumberFormat="1" applyFont="1" applyFill="1" applyBorder="1" applyAlignment="1" applyProtection="1">
      <alignment horizontal="right" vertical="center"/>
      <protection locked="0"/>
    </xf>
    <xf numFmtId="184" fontId="50" fillId="9" borderId="86" xfId="4" applyNumberFormat="1" applyFont="1" applyFill="1" applyBorder="1" applyAlignment="1" applyProtection="1">
      <alignment horizontal="right" vertical="center"/>
      <protection locked="0"/>
    </xf>
    <xf numFmtId="184" fontId="50" fillId="9" borderId="6" xfId="4" applyNumberFormat="1" applyFont="1" applyFill="1" applyBorder="1" applyAlignment="1" applyProtection="1">
      <alignment horizontal="right" vertical="center"/>
      <protection locked="0"/>
    </xf>
    <xf numFmtId="0" fontId="45" fillId="0" borderId="12" xfId="4" applyFont="1" applyBorder="1" applyAlignment="1" applyProtection="1">
      <alignment horizontal="left" vertical="center"/>
      <protection locked="0"/>
    </xf>
    <xf numFmtId="0" fontId="34" fillId="10" borderId="9" xfId="4" applyFont="1" applyFill="1" applyBorder="1" applyAlignment="1">
      <alignment horizontal="center" vertical="center"/>
    </xf>
    <xf numFmtId="0" fontId="50" fillId="0" borderId="82" xfId="4" applyFont="1" applyBorder="1" applyAlignment="1" applyProtection="1">
      <alignment horizontal="right" vertical="center" shrinkToFit="1"/>
      <protection locked="0"/>
    </xf>
    <xf numFmtId="185" fontId="34" fillId="0" borderId="64" xfId="4" quotePrefix="1" applyNumberFormat="1" applyFont="1" applyBorder="1" applyAlignment="1" applyProtection="1">
      <alignment horizontal="right" vertical="center"/>
      <protection locked="0"/>
    </xf>
    <xf numFmtId="0" fontId="48" fillId="0" borderId="56" xfId="4" applyFont="1" applyBorder="1" applyAlignment="1" applyProtection="1">
      <alignment horizontal="center" vertical="center" shrinkToFit="1"/>
      <protection locked="0"/>
    </xf>
    <xf numFmtId="0" fontId="48" fillId="0" borderId="3" xfId="4" applyFont="1" applyBorder="1" applyAlignment="1" applyProtection="1">
      <alignment horizontal="center" vertical="center" shrinkToFit="1"/>
      <protection locked="0"/>
    </xf>
    <xf numFmtId="0" fontId="50" fillId="0" borderId="82" xfId="4" applyFont="1" applyBorder="1" applyAlignment="1" applyProtection="1">
      <alignment horizontal="center" vertical="center" shrinkToFit="1"/>
      <protection locked="0"/>
    </xf>
    <xf numFmtId="0" fontId="48" fillId="0" borderId="86" xfId="4" applyFont="1" applyBorder="1" applyAlignment="1" applyProtection="1">
      <alignment horizontal="center" vertical="center" shrinkToFit="1"/>
      <protection locked="0"/>
    </xf>
    <xf numFmtId="0" fontId="34" fillId="0" borderId="82" xfId="4" applyFont="1" applyBorder="1" applyAlignment="1" applyProtection="1">
      <alignment vertical="center"/>
      <protection locked="0"/>
    </xf>
    <xf numFmtId="0" fontId="48" fillId="0" borderId="82" xfId="4" applyFont="1" applyBorder="1" applyAlignment="1" applyProtection="1">
      <alignment vertical="center"/>
      <protection locked="0"/>
    </xf>
    <xf numFmtId="0" fontId="34" fillId="0" borderId="13" xfId="6" applyFont="1" applyBorder="1" applyAlignment="1" applyProtection="1">
      <alignment vertical="center"/>
      <protection locked="0"/>
    </xf>
    <xf numFmtId="0" fontId="48" fillId="0" borderId="13" xfId="4" applyFont="1" applyBorder="1" applyAlignment="1" applyProtection="1">
      <alignment vertical="center"/>
      <protection locked="0"/>
    </xf>
    <xf numFmtId="0" fontId="34" fillId="0" borderId="86" xfId="6" applyFont="1" applyBorder="1" applyAlignment="1" applyProtection="1">
      <alignment vertical="center"/>
      <protection locked="0"/>
    </xf>
    <xf numFmtId="0" fontId="48" fillId="0" borderId="86" xfId="4" applyFont="1" applyBorder="1" applyAlignment="1" applyProtection="1">
      <alignment vertical="center"/>
      <protection locked="0"/>
    </xf>
    <xf numFmtId="0" fontId="34" fillId="0" borderId="1" xfId="4" applyFont="1" applyBorder="1" applyAlignment="1" applyProtection="1">
      <alignment vertical="center"/>
      <protection locked="0"/>
    </xf>
    <xf numFmtId="0" fontId="48" fillId="0" borderId="1" xfId="4" applyFont="1" applyBorder="1" applyAlignment="1" applyProtection="1">
      <alignment vertical="center"/>
      <protection locked="0"/>
    </xf>
    <xf numFmtId="0" fontId="48" fillId="0" borderId="3" xfId="4" applyFont="1" applyBorder="1" applyAlignment="1" applyProtection="1">
      <alignment horizontal="left" vertical="center"/>
      <protection locked="0"/>
    </xf>
    <xf numFmtId="0" fontId="48" fillId="0" borderId="56" xfId="4" applyFont="1" applyBorder="1" applyAlignment="1" applyProtection="1">
      <alignment horizontal="left" vertical="center"/>
      <protection locked="0"/>
    </xf>
    <xf numFmtId="184" fontId="48" fillId="0" borderId="90" xfId="4" applyNumberFormat="1" applyFont="1" applyBorder="1" applyAlignment="1" applyProtection="1">
      <alignment horizontal="right" vertical="center"/>
      <protection locked="0"/>
    </xf>
    <xf numFmtId="184" fontId="48" fillId="0" borderId="86" xfId="4" applyNumberFormat="1" applyFont="1" applyBorder="1" applyAlignment="1" applyProtection="1">
      <alignment horizontal="right" vertical="center"/>
      <protection locked="0"/>
    </xf>
    <xf numFmtId="184" fontId="48" fillId="0" borderId="13" xfId="4" applyNumberFormat="1" applyFont="1" applyBorder="1" applyAlignment="1" applyProtection="1">
      <alignment horizontal="right" vertical="center"/>
      <protection locked="0"/>
    </xf>
    <xf numFmtId="184" fontId="50" fillId="0" borderId="6" xfId="4" applyNumberFormat="1" applyFont="1" applyBorder="1" applyAlignment="1" applyProtection="1">
      <alignment horizontal="right" vertical="center"/>
      <protection locked="0"/>
    </xf>
    <xf numFmtId="184" fontId="48" fillId="9" borderId="90" xfId="4" applyNumberFormat="1" applyFont="1" applyFill="1" applyBorder="1" applyAlignment="1" applyProtection="1">
      <alignment horizontal="right" vertical="center"/>
      <protection locked="0"/>
    </xf>
    <xf numFmtId="177" fontId="61" fillId="2" borderId="1" xfId="8" applyNumberFormat="1" applyFont="1" applyFill="1" applyBorder="1" applyAlignment="1">
      <alignment horizontal="center" vertical="center" shrinkToFit="1"/>
    </xf>
    <xf numFmtId="0" fontId="11" fillId="6" borderId="2" xfId="4" applyFont="1" applyFill="1" applyBorder="1" applyAlignment="1">
      <alignment horizontal="center" vertical="center"/>
    </xf>
    <xf numFmtId="0" fontId="11" fillId="6" borderId="6" xfId="4" applyFont="1" applyFill="1" applyBorder="1" applyAlignment="1">
      <alignment horizontal="center" vertical="center"/>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43" fillId="0" borderId="70" xfId="4" applyFont="1" applyBorder="1" applyAlignment="1">
      <alignment horizontal="left" vertical="center"/>
    </xf>
    <xf numFmtId="0" fontId="43" fillId="0" borderId="84" xfId="4" applyFont="1" applyBorder="1" applyAlignment="1">
      <alignment horizontal="left" vertical="center"/>
    </xf>
    <xf numFmtId="0" fontId="10" fillId="0" borderId="0" xfId="4" applyFont="1" applyAlignment="1">
      <alignment horizontal="center" vertical="center"/>
    </xf>
    <xf numFmtId="191" fontId="43" fillId="6" borderId="5" xfId="4" applyNumberFormat="1" applyFont="1" applyFill="1" applyBorder="1" applyAlignment="1">
      <alignment horizontal="center" vertical="center"/>
    </xf>
    <xf numFmtId="191" fontId="43" fillId="6" borderId="7" xfId="4" applyNumberFormat="1" applyFont="1" applyFill="1" applyBorder="1" applyAlignment="1">
      <alignment horizontal="center" vertical="center"/>
    </xf>
    <xf numFmtId="0" fontId="11" fillId="6" borderId="2" xfId="4" applyFont="1" applyFill="1" applyBorder="1" applyAlignment="1">
      <alignment horizontal="center" vertical="center" wrapText="1"/>
    </xf>
    <xf numFmtId="0" fontId="11" fillId="6" borderId="1" xfId="4" applyFont="1" applyFill="1" applyBorder="1" applyAlignment="1">
      <alignment horizontal="center" vertical="center" wrapText="1"/>
    </xf>
    <xf numFmtId="191" fontId="51" fillId="6" borderId="79" xfId="4" applyNumberFormat="1" applyFont="1" applyFill="1" applyBorder="1" applyAlignment="1">
      <alignment horizontal="center" vertical="center"/>
    </xf>
    <xf numFmtId="191" fontId="51" fillId="6" borderId="70" xfId="4" applyNumberFormat="1" applyFont="1" applyFill="1" applyBorder="1" applyAlignment="1">
      <alignment horizontal="center" vertical="center"/>
    </xf>
    <xf numFmtId="191" fontId="51" fillId="6" borderId="84" xfId="4" applyNumberFormat="1" applyFont="1" applyFill="1" applyBorder="1" applyAlignment="1">
      <alignment horizontal="center" vertical="center"/>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0" borderId="3" xfId="4" applyFont="1" applyBorder="1" applyAlignment="1">
      <alignment horizontal="left" vertical="center" wrapText="1" shrinkToFit="1"/>
    </xf>
    <xf numFmtId="0" fontId="11" fillId="6" borderId="6" xfId="4" applyFont="1" applyFill="1" applyBorder="1" applyAlignment="1">
      <alignment horizontal="center" vertical="center" wrapText="1" shrinkToFit="1"/>
    </xf>
    <xf numFmtId="0" fontId="0" fillId="0" borderId="0" xfId="0" applyAlignment="1">
      <alignment horizontal="left" vertical="top" wrapText="1"/>
    </xf>
    <xf numFmtId="0" fontId="62" fillId="0" borderId="8" xfId="0" applyFont="1" applyBorder="1" applyAlignment="1">
      <alignment horizontal="left" vertical="top" wrapText="1"/>
    </xf>
    <xf numFmtId="0" fontId="0" fillId="0" borderId="8" xfId="0" applyBorder="1" applyAlignment="1">
      <alignment horizontal="left" vertical="top"/>
    </xf>
    <xf numFmtId="0" fontId="33" fillId="4" borderId="79" xfId="4" applyFont="1" applyFill="1" applyBorder="1" applyAlignment="1">
      <alignment horizontal="center" vertical="center"/>
    </xf>
    <xf numFmtId="0" fontId="33" fillId="4" borderId="84" xfId="4" applyFont="1" applyFill="1" applyBorder="1" applyAlignment="1">
      <alignment horizontal="center" vertical="center"/>
    </xf>
    <xf numFmtId="0" fontId="32" fillId="0" borderId="0" xfId="4" applyFont="1" applyAlignment="1">
      <alignment horizontal="center" vertical="center"/>
    </xf>
    <xf numFmtId="0" fontId="34" fillId="0" borderId="79" xfId="4" applyFont="1" applyBorder="1" applyAlignment="1">
      <alignment horizontal="center" vertical="center"/>
    </xf>
    <xf numFmtId="0" fontId="34" fillId="0" borderId="70" xfId="4" applyFont="1" applyBorder="1" applyAlignment="1">
      <alignment horizontal="center" vertical="center"/>
    </xf>
    <xf numFmtId="0" fontId="34" fillId="0" borderId="84" xfId="4" applyFont="1" applyBorder="1" applyAlignment="1">
      <alignment horizontal="center" vertical="center"/>
    </xf>
    <xf numFmtId="0" fontId="34" fillId="0" borderId="10" xfId="4" applyFont="1" applyBorder="1" applyAlignment="1">
      <alignment horizontal="center" vertical="center"/>
    </xf>
    <xf numFmtId="0" fontId="34" fillId="0" borderId="8" xfId="4" applyFont="1" applyBorder="1" applyAlignment="1">
      <alignment horizontal="center" vertical="center"/>
    </xf>
    <xf numFmtId="0" fontId="34" fillId="0" borderId="9" xfId="4" applyFont="1" applyBorder="1" applyAlignment="1">
      <alignment horizontal="center" vertical="center"/>
    </xf>
    <xf numFmtId="0" fontId="34" fillId="0" borderId="12" xfId="4" applyFont="1" applyBorder="1" applyAlignment="1">
      <alignment horizontal="center" vertical="center"/>
    </xf>
    <xf numFmtId="0" fontId="34" fillId="0" borderId="5" xfId="4" applyFont="1" applyBorder="1" applyAlignment="1">
      <alignment horizontal="center" vertical="center"/>
    </xf>
    <xf numFmtId="0" fontId="34" fillId="0" borderId="7" xfId="4" applyFont="1" applyBorder="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0" fontId="48" fillId="10" borderId="1" xfId="4" applyFont="1" applyFill="1" applyBorder="1" applyAlignment="1">
      <alignment horizontal="center" vertical="center" wrapText="1"/>
    </xf>
    <xf numFmtId="0" fontId="34" fillId="10" borderId="1" xfId="4" applyFont="1" applyFill="1" applyBorder="1" applyAlignment="1">
      <alignment horizontal="center" vertical="center"/>
    </xf>
    <xf numFmtId="0" fontId="13" fillId="10" borderId="1" xfId="4" applyFont="1" applyFill="1" applyBorder="1" applyAlignment="1">
      <alignment horizontal="center" vertical="center" wrapText="1"/>
    </xf>
    <xf numFmtId="0" fontId="34" fillId="10" borderId="1" xfId="4" applyFont="1" applyFill="1" applyBorder="1" applyAlignment="1">
      <alignment horizontal="center" vertical="center" wrapText="1"/>
    </xf>
    <xf numFmtId="0" fontId="33" fillId="3" borderId="79" xfId="4" applyFont="1" applyFill="1" applyBorder="1" applyAlignment="1">
      <alignment horizontal="center" vertical="center"/>
    </xf>
    <xf numFmtId="0" fontId="33" fillId="3" borderId="84" xfId="4" applyFont="1" applyFill="1" applyBorder="1" applyAlignment="1">
      <alignment horizontal="center"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shrinkToFit="1"/>
    </xf>
    <xf numFmtId="0" fontId="10" fillId="0" borderId="0" xfId="0" applyFont="1" applyAlignment="1">
      <alignment horizontal="center" vertical="center"/>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9" fillId="0" borderId="3" xfId="0" applyNumberFormat="1" applyFont="1" applyBorder="1" applyAlignment="1">
      <alignment horizontal="center" vertical="center" wrapText="1" shrinkToFit="1"/>
    </xf>
    <xf numFmtId="49" fontId="29"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38" fontId="16" fillId="0" borderId="108" xfId="1" applyFont="1" applyFill="1" applyBorder="1" applyAlignment="1">
      <alignment vertical="center" shrinkToFit="1"/>
    </xf>
    <xf numFmtId="38" fontId="16" fillId="0" borderId="109" xfId="1" applyFont="1" applyFill="1" applyBorder="1" applyAlignment="1">
      <alignment vertical="center" shrinkToFit="1"/>
    </xf>
    <xf numFmtId="38" fontId="16" fillId="0" borderId="106" xfId="1" applyFont="1" applyFill="1" applyBorder="1" applyAlignment="1">
      <alignment vertical="center" shrinkToFit="1"/>
    </xf>
    <xf numFmtId="38" fontId="16" fillId="0" borderId="108" xfId="1" applyFont="1" applyFill="1" applyBorder="1" applyAlignment="1">
      <alignment horizontal="right" vertical="center" shrinkToFit="1"/>
    </xf>
    <xf numFmtId="38" fontId="16" fillId="0" borderId="109" xfId="1" applyFont="1" applyFill="1" applyBorder="1" applyAlignment="1">
      <alignment horizontal="right" vertical="center" shrinkToFit="1"/>
    </xf>
    <xf numFmtId="38" fontId="16" fillId="0" borderId="106" xfId="1" applyFont="1" applyFill="1" applyBorder="1" applyAlignment="1">
      <alignment horizontal="right" vertical="center" shrinkToFit="1"/>
    </xf>
    <xf numFmtId="38" fontId="40" fillId="0" borderId="95" xfId="1" applyFont="1" applyFill="1" applyBorder="1" applyAlignment="1">
      <alignment horizontal="right" vertical="center" shrinkToFit="1"/>
    </xf>
    <xf numFmtId="38" fontId="40" fillId="0" borderId="96" xfId="1" applyFont="1" applyFill="1" applyBorder="1" applyAlignment="1">
      <alignment horizontal="right" vertical="center" shrinkToFit="1"/>
    </xf>
    <xf numFmtId="38" fontId="40" fillId="0" borderId="97" xfId="1" applyFont="1" applyFill="1" applyBorder="1" applyAlignment="1">
      <alignment horizontal="right" vertical="center" shrinkToFit="1"/>
    </xf>
    <xf numFmtId="0" fontId="16" fillId="0" borderId="117" xfId="0" applyFont="1" applyBorder="1" applyAlignment="1">
      <alignment horizontal="center" vertical="center" wrapText="1"/>
    </xf>
    <xf numFmtId="0" fontId="16" fillId="0" borderId="118" xfId="0" applyFont="1" applyBorder="1" applyAlignment="1">
      <alignment horizontal="center" vertical="center" wrapText="1"/>
    </xf>
    <xf numFmtId="38" fontId="16" fillId="0" borderId="119" xfId="1" applyFont="1" applyFill="1" applyBorder="1" applyAlignment="1">
      <alignment vertical="center" shrinkToFit="1"/>
    </xf>
    <xf numFmtId="38" fontId="16" fillId="0" borderId="120" xfId="1" applyFont="1" applyFill="1" applyBorder="1" applyAlignment="1">
      <alignment vertical="center" shrinkToFit="1"/>
    </xf>
    <xf numFmtId="38" fontId="16" fillId="0" borderId="121" xfId="1" applyFont="1" applyFill="1" applyBorder="1" applyAlignment="1">
      <alignment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78" fontId="16" fillId="0" borderId="126" xfId="0" applyNumberFormat="1" applyFont="1" applyBorder="1" applyAlignment="1">
      <alignment horizontal="right" vertical="center" shrinkToFit="1"/>
    </xf>
    <xf numFmtId="178" fontId="16" fillId="0" borderId="127" xfId="0" applyNumberFormat="1" applyFont="1" applyBorder="1" applyAlignment="1">
      <alignment horizontal="right" vertical="center" shrinkToFit="1"/>
    </xf>
    <xf numFmtId="178" fontId="16" fillId="0" borderId="114" xfId="0" applyNumberFormat="1" applyFont="1" applyBorder="1" applyAlignment="1">
      <alignment horizontal="right" vertical="center" shrinkToFit="1"/>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4"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188" fontId="22" fillId="0" borderId="95" xfId="0" applyNumberFormat="1" applyFont="1" applyBorder="1" applyAlignment="1">
      <alignment horizontal="right" vertical="center" shrinkToFit="1"/>
    </xf>
    <xf numFmtId="188" fontId="22" fillId="0" borderId="96" xfId="0" applyNumberFormat="1" applyFont="1" applyBorder="1" applyAlignment="1">
      <alignment horizontal="right" vertical="center" shrinkToFit="1"/>
    </xf>
    <xf numFmtId="188" fontId="22" fillId="0" borderId="97" xfId="0" applyNumberFormat="1" applyFont="1" applyBorder="1" applyAlignment="1">
      <alignment horizontal="right" vertical="center" shrinkToFit="1"/>
    </xf>
    <xf numFmtId="188" fontId="16" fillId="0" borderId="108" xfId="0" applyNumberFormat="1" applyFont="1" applyBorder="1" applyAlignment="1">
      <alignment vertical="center" shrinkToFit="1"/>
    </xf>
    <xf numFmtId="188" fontId="16" fillId="0" borderId="109" xfId="0" applyNumberFormat="1" applyFont="1" applyBorder="1" applyAlignment="1">
      <alignment vertical="center" shrinkToFit="1"/>
    </xf>
    <xf numFmtId="188" fontId="16" fillId="0" borderId="106" xfId="0" applyNumberFormat="1" applyFont="1" applyBorder="1" applyAlignment="1">
      <alignment vertical="center" shrinkToFit="1"/>
    </xf>
    <xf numFmtId="188" fontId="16" fillId="0" borderId="122" xfId="0" applyNumberFormat="1" applyFont="1" applyBorder="1" applyAlignment="1">
      <alignment horizontal="right" vertical="center" shrinkToFit="1"/>
    </xf>
    <xf numFmtId="188" fontId="16" fillId="0" borderId="94" xfId="0" applyNumberFormat="1" applyFont="1" applyBorder="1" applyAlignment="1">
      <alignment horizontal="right" vertical="center" shrinkToFit="1"/>
    </xf>
    <xf numFmtId="188" fontId="16" fillId="0" borderId="123" xfId="0" applyNumberFormat="1" applyFont="1" applyBorder="1" applyAlignment="1">
      <alignment horizontal="right" vertical="center" shrinkToFit="1"/>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0" fontId="52" fillId="4" borderId="95" xfId="0" applyFont="1" applyFill="1" applyBorder="1" applyAlignment="1">
      <alignment horizontal="center" vertical="center" wrapText="1"/>
    </xf>
    <xf numFmtId="0" fontId="52" fillId="4" borderId="96" xfId="0" applyFont="1" applyFill="1" applyBorder="1" applyAlignment="1">
      <alignment horizontal="center" vertical="center" wrapText="1"/>
    </xf>
    <xf numFmtId="0" fontId="52" fillId="4" borderId="97" xfId="0" applyFont="1" applyFill="1" applyBorder="1" applyAlignment="1">
      <alignment horizontal="center" vertical="center" wrapTex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7" fillId="0" borderId="95" xfId="0" applyFont="1" applyBorder="1" applyAlignment="1">
      <alignment horizontal="center" vertical="center"/>
    </xf>
    <xf numFmtId="0" fontId="47" fillId="0" borderId="96" xfId="0" applyFont="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0" fontId="16" fillId="0" borderId="0" xfId="0" applyFont="1" applyAlignment="1">
      <alignment horizontal="center"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0" fontId="2" fillId="0" borderId="83" xfId="10" applyFont="1" applyBorder="1"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showGridLines="0" view="pageBreakPreview" zoomScale="55" zoomScaleNormal="100" zoomScaleSheetLayoutView="55" workbookViewId="0">
      <selection activeCell="C4" sqref="C4:F4"/>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01" t="s">
        <v>88</v>
      </c>
      <c r="C1" s="501"/>
      <c r="D1" s="501"/>
      <c r="E1" s="501"/>
      <c r="F1" s="501"/>
      <c r="G1" s="501"/>
      <c r="H1" s="501"/>
      <c r="I1" s="501"/>
      <c r="J1" s="501"/>
      <c r="K1" s="501"/>
      <c r="L1" s="501"/>
      <c r="M1" s="501"/>
      <c r="N1" s="501"/>
      <c r="O1" s="501"/>
      <c r="P1" s="501"/>
      <c r="Q1" s="501"/>
      <c r="R1" s="501"/>
      <c r="U1" s="417" t="s">
        <v>215</v>
      </c>
    </row>
    <row r="2" spans="2:21" ht="15" customHeight="1">
      <c r="U2" s="417" t="s">
        <v>213</v>
      </c>
    </row>
    <row r="3" spans="2:21" ht="18" customHeight="1">
      <c r="B3" s="505" t="s">
        <v>110</v>
      </c>
      <c r="C3" s="497" t="s">
        <v>89</v>
      </c>
      <c r="D3" s="497"/>
      <c r="E3" s="497"/>
      <c r="F3" s="498"/>
      <c r="G3" s="497" t="s">
        <v>18</v>
      </c>
      <c r="H3" s="497"/>
      <c r="I3" s="497"/>
      <c r="J3" s="498"/>
      <c r="K3" s="497" t="s">
        <v>118</v>
      </c>
      <c r="L3" s="497"/>
      <c r="M3" s="497"/>
      <c r="N3" s="498"/>
      <c r="O3" s="497" t="s">
        <v>19</v>
      </c>
      <c r="P3" s="497"/>
      <c r="Q3" s="497"/>
      <c r="R3" s="498"/>
      <c r="U3" s="417" t="s">
        <v>214</v>
      </c>
    </row>
    <row r="4" spans="2:21" ht="18" customHeight="1">
      <c r="B4" s="505"/>
      <c r="C4" s="502">
        <v>45383</v>
      </c>
      <c r="D4" s="502"/>
      <c r="E4" s="502"/>
      <c r="F4" s="503"/>
      <c r="G4" s="502" t="s">
        <v>212</v>
      </c>
      <c r="H4" s="502"/>
      <c r="I4" s="502"/>
      <c r="J4" s="503"/>
      <c r="K4" s="502" t="s">
        <v>212</v>
      </c>
      <c r="L4" s="502"/>
      <c r="M4" s="502"/>
      <c r="N4" s="503"/>
      <c r="O4" s="502" t="s">
        <v>212</v>
      </c>
      <c r="P4" s="502"/>
      <c r="Q4" s="502"/>
      <c r="R4" s="503"/>
    </row>
    <row r="5" spans="2:21" ht="18" customHeight="1">
      <c r="B5" s="304" t="s">
        <v>125</v>
      </c>
      <c r="C5" s="506" t="s">
        <v>207</v>
      </c>
      <c r="D5" s="507"/>
      <c r="E5" s="507"/>
      <c r="F5" s="508"/>
      <c r="G5" s="302"/>
      <c r="H5" s="302"/>
      <c r="I5" s="302"/>
      <c r="J5" s="303"/>
      <c r="K5" s="302"/>
      <c r="L5" s="302"/>
      <c r="M5" s="302"/>
      <c r="N5" s="303"/>
      <c r="O5" s="302"/>
      <c r="P5" s="302"/>
      <c r="Q5" s="302"/>
      <c r="R5" s="303"/>
    </row>
    <row r="6" spans="2:21" ht="18" customHeight="1">
      <c r="B6" s="300"/>
      <c r="C6" s="504" t="s">
        <v>76</v>
      </c>
      <c r="D6" s="493" t="s">
        <v>20</v>
      </c>
      <c r="E6" s="495" t="s">
        <v>126</v>
      </c>
      <c r="F6" s="495" t="s">
        <v>61</v>
      </c>
      <c r="G6" s="504" t="s">
        <v>76</v>
      </c>
      <c r="H6" s="493" t="s">
        <v>20</v>
      </c>
      <c r="I6" s="493" t="s">
        <v>10</v>
      </c>
      <c r="J6" s="495" t="s">
        <v>61</v>
      </c>
      <c r="K6" s="504" t="s">
        <v>76</v>
      </c>
      <c r="L6" s="493" t="s">
        <v>20</v>
      </c>
      <c r="M6" s="495" t="s">
        <v>10</v>
      </c>
      <c r="N6" s="495" t="s">
        <v>61</v>
      </c>
      <c r="O6" s="504" t="s">
        <v>76</v>
      </c>
      <c r="P6" s="493" t="s">
        <v>20</v>
      </c>
      <c r="Q6" s="495" t="s">
        <v>10</v>
      </c>
      <c r="R6" s="495" t="s">
        <v>61</v>
      </c>
      <c r="S6" s="491" t="s">
        <v>0</v>
      </c>
    </row>
    <row r="7" spans="2:21" ht="18" customHeight="1">
      <c r="B7" s="301"/>
      <c r="C7" s="492"/>
      <c r="D7" s="494"/>
      <c r="E7" s="496"/>
      <c r="F7" s="496"/>
      <c r="G7" s="492"/>
      <c r="H7" s="494"/>
      <c r="I7" s="513"/>
      <c r="J7" s="496"/>
      <c r="K7" s="492"/>
      <c r="L7" s="494"/>
      <c r="M7" s="496"/>
      <c r="N7" s="496"/>
      <c r="O7" s="492"/>
      <c r="P7" s="494"/>
      <c r="Q7" s="496"/>
      <c r="R7" s="496"/>
      <c r="S7" s="492"/>
    </row>
    <row r="8" spans="2:21" ht="18" customHeight="1">
      <c r="B8" s="22"/>
      <c r="C8" s="33"/>
      <c r="D8" s="34"/>
      <c r="E8" s="35"/>
      <c r="F8" s="35"/>
      <c r="G8" s="33"/>
      <c r="H8" s="34"/>
      <c r="I8" s="35"/>
      <c r="J8" s="35"/>
      <c r="K8" s="33"/>
      <c r="L8" s="34"/>
      <c r="M8" s="35"/>
      <c r="N8" s="35"/>
      <c r="O8" s="33"/>
      <c r="P8" s="34"/>
      <c r="Q8" s="35"/>
      <c r="R8" s="35"/>
      <c r="S8" s="22"/>
    </row>
    <row r="9" spans="2:21" ht="18" customHeight="1">
      <c r="B9" s="23"/>
      <c r="C9" s="36"/>
      <c r="D9" s="24"/>
      <c r="E9" s="25"/>
      <c r="F9" s="25"/>
      <c r="G9" s="36"/>
      <c r="H9" s="24"/>
      <c r="I9" s="25"/>
      <c r="J9" s="25"/>
      <c r="K9" s="36"/>
      <c r="L9" s="24"/>
      <c r="M9" s="25"/>
      <c r="N9" s="25"/>
      <c r="O9" s="36"/>
      <c r="P9" s="24"/>
      <c r="Q9" s="25"/>
      <c r="R9" s="25"/>
      <c r="S9" s="23"/>
    </row>
    <row r="10" spans="2:21" ht="18" customHeight="1">
      <c r="B10" s="37">
        <v>0.29166666666666669</v>
      </c>
      <c r="C10" s="50">
        <v>1</v>
      </c>
      <c r="D10" s="51" t="s">
        <v>23</v>
      </c>
      <c r="E10" s="51" t="s">
        <v>208</v>
      </c>
      <c r="F10" s="51" t="s">
        <v>62</v>
      </c>
      <c r="G10" s="36"/>
      <c r="H10" s="24"/>
      <c r="I10" s="25"/>
      <c r="J10" s="25"/>
      <c r="K10" s="36"/>
      <c r="L10" s="24"/>
      <c r="M10" s="25"/>
      <c r="N10" s="25"/>
      <c r="O10" s="36"/>
      <c r="P10" s="24"/>
      <c r="Q10" s="25"/>
      <c r="R10" s="25"/>
      <c r="S10" s="37">
        <v>0.29166666666666669</v>
      </c>
    </row>
    <row r="11" spans="2:21" ht="18" customHeight="1">
      <c r="B11" s="39"/>
      <c r="C11" s="52"/>
      <c r="D11" s="38" t="s">
        <v>98</v>
      </c>
      <c r="E11" s="38"/>
      <c r="F11" s="38"/>
      <c r="G11" s="36"/>
      <c r="H11" s="24"/>
      <c r="I11" s="25"/>
      <c r="J11" s="25"/>
      <c r="K11" s="36"/>
      <c r="L11" s="24"/>
      <c r="M11" s="25"/>
      <c r="N11" s="25"/>
      <c r="O11" s="36"/>
      <c r="P11" s="24"/>
      <c r="Q11" s="25"/>
      <c r="R11" s="25"/>
      <c r="S11" s="39"/>
    </row>
    <row r="12" spans="2:21" ht="18" customHeight="1">
      <c r="B12" s="37">
        <v>0.33333333333333298</v>
      </c>
      <c r="C12" s="52"/>
      <c r="D12" s="262" t="s">
        <v>99</v>
      </c>
      <c r="E12" s="38"/>
      <c r="F12" s="38"/>
      <c r="G12" s="36"/>
      <c r="H12" s="24"/>
      <c r="I12" s="25"/>
      <c r="J12" s="25"/>
      <c r="K12" s="36"/>
      <c r="L12" s="24"/>
      <c r="M12" s="25"/>
      <c r="N12" s="25"/>
      <c r="O12" s="36"/>
      <c r="P12" s="24"/>
      <c r="Q12" s="25"/>
      <c r="R12" s="25"/>
      <c r="S12" s="37">
        <v>0.33333333333333298</v>
      </c>
    </row>
    <row r="13" spans="2:21" ht="18" customHeight="1">
      <c r="B13" s="39"/>
      <c r="C13" s="53"/>
      <c r="D13" s="54"/>
      <c r="E13" s="54"/>
      <c r="F13" s="54"/>
      <c r="G13" s="36"/>
      <c r="H13" s="24"/>
      <c r="I13" s="25"/>
      <c r="J13" s="25"/>
      <c r="K13" s="36"/>
      <c r="L13" s="24"/>
      <c r="M13" s="25"/>
      <c r="N13" s="25"/>
      <c r="O13" s="36"/>
      <c r="P13" s="24"/>
      <c r="Q13" s="25"/>
      <c r="R13" s="25"/>
      <c r="S13" s="39"/>
    </row>
    <row r="14" spans="2:21" ht="18" customHeight="1">
      <c r="B14" s="37">
        <v>0.375</v>
      </c>
      <c r="C14" s="45">
        <v>2</v>
      </c>
      <c r="D14" s="46" t="s">
        <v>64</v>
      </c>
      <c r="E14" s="46" t="s">
        <v>209</v>
      </c>
      <c r="F14" s="46" t="s">
        <v>90</v>
      </c>
      <c r="G14" s="36"/>
      <c r="H14" s="24"/>
      <c r="I14" s="25"/>
      <c r="J14" s="25"/>
      <c r="K14" s="36"/>
      <c r="L14" s="24"/>
      <c r="M14" s="25"/>
      <c r="N14" s="25"/>
      <c r="O14" s="36"/>
      <c r="P14" s="24"/>
      <c r="Q14" s="25"/>
      <c r="R14" s="25"/>
      <c r="S14" s="37">
        <v>0.375</v>
      </c>
    </row>
    <row r="15" spans="2:21" ht="18" customHeight="1">
      <c r="B15" s="39"/>
      <c r="C15" s="47"/>
      <c r="D15" s="40" t="s">
        <v>120</v>
      </c>
      <c r="E15" s="40" t="s">
        <v>210</v>
      </c>
      <c r="F15" s="40"/>
      <c r="G15" s="36"/>
      <c r="H15" s="24"/>
      <c r="I15" s="25"/>
      <c r="J15" s="25"/>
      <c r="K15" s="36"/>
      <c r="L15" s="24"/>
      <c r="M15" s="25"/>
      <c r="N15" s="25"/>
      <c r="O15" s="36"/>
      <c r="P15" s="24"/>
      <c r="Q15" s="25"/>
      <c r="R15" s="25"/>
      <c r="S15" s="39"/>
    </row>
    <row r="16" spans="2:21" ht="18" customHeight="1">
      <c r="B16" s="37">
        <v>0.41666666666666702</v>
      </c>
      <c r="C16" s="48"/>
      <c r="D16" s="49"/>
      <c r="E16" s="49"/>
      <c r="F16" s="49"/>
      <c r="G16" s="36"/>
      <c r="H16" s="24"/>
      <c r="I16" s="25"/>
      <c r="J16" s="25"/>
      <c r="K16" s="36"/>
      <c r="L16" s="24"/>
      <c r="M16" s="25"/>
      <c r="N16" s="25"/>
      <c r="O16" s="36"/>
      <c r="P16" s="24"/>
      <c r="Q16" s="25"/>
      <c r="R16" s="25"/>
      <c r="S16" s="37">
        <v>0.41666666666666702</v>
      </c>
    </row>
    <row r="17" spans="2:19" ht="18" customHeight="1">
      <c r="B17" s="39"/>
      <c r="D17" s="19"/>
      <c r="E17" s="19"/>
      <c r="F17" s="19"/>
      <c r="G17" s="36"/>
      <c r="H17" s="24"/>
      <c r="I17" s="25"/>
      <c r="J17" s="25"/>
      <c r="K17" s="36"/>
      <c r="L17" s="24"/>
      <c r="M17" s="25"/>
      <c r="N17" s="25"/>
      <c r="O17" s="36"/>
      <c r="P17" s="24"/>
      <c r="Q17" s="25"/>
      <c r="R17" s="25"/>
      <c r="S17" s="39"/>
    </row>
    <row r="18" spans="2:19" ht="18" customHeight="1">
      <c r="B18" s="37">
        <v>0.45833333333333298</v>
      </c>
      <c r="C18" s="36"/>
      <c r="D18" s="24"/>
      <c r="E18" s="24"/>
      <c r="F18" s="24"/>
      <c r="G18" s="36"/>
      <c r="H18" s="24"/>
      <c r="I18" s="25"/>
      <c r="J18" s="25"/>
      <c r="K18" s="36"/>
      <c r="L18" s="24"/>
      <c r="M18" s="25"/>
      <c r="N18" s="25"/>
      <c r="O18" s="36"/>
      <c r="P18" s="24"/>
      <c r="Q18" s="25"/>
      <c r="R18" s="25"/>
      <c r="S18" s="37">
        <v>0.45833333333333298</v>
      </c>
    </row>
    <row r="19" spans="2:19" ht="18" customHeight="1">
      <c r="B19" s="39"/>
      <c r="C19" s="36"/>
      <c r="D19" s="24"/>
      <c r="E19" s="24"/>
      <c r="F19" s="24"/>
      <c r="G19" s="36"/>
      <c r="H19" s="24"/>
      <c r="I19" s="25"/>
      <c r="J19" s="25"/>
      <c r="K19" s="36"/>
      <c r="L19" s="24"/>
      <c r="M19" s="25"/>
      <c r="N19" s="25"/>
      <c r="O19" s="36"/>
      <c r="P19" s="24"/>
      <c r="Q19" s="25"/>
      <c r="R19" s="25"/>
      <c r="S19" s="39"/>
    </row>
    <row r="20" spans="2:19" ht="18" customHeight="1">
      <c r="B20" s="37">
        <v>0.5</v>
      </c>
      <c r="C20" s="36"/>
      <c r="D20" s="24"/>
      <c r="E20" s="24"/>
      <c r="F20" s="24"/>
      <c r="G20" s="36"/>
      <c r="H20" s="24"/>
      <c r="I20" s="25"/>
      <c r="J20" s="25"/>
      <c r="K20" s="36"/>
      <c r="L20" s="24"/>
      <c r="M20" s="25"/>
      <c r="N20" s="25"/>
      <c r="O20" s="36"/>
      <c r="P20" s="24"/>
      <c r="Q20" s="25"/>
      <c r="R20" s="25"/>
      <c r="S20" s="37">
        <v>0.5</v>
      </c>
    </row>
    <row r="21" spans="2:19" ht="18" customHeight="1">
      <c r="B21" s="39"/>
      <c r="C21" s="36"/>
      <c r="D21" s="27"/>
      <c r="E21" s="24"/>
      <c r="F21" s="24"/>
      <c r="G21" s="36"/>
      <c r="H21" s="24"/>
      <c r="I21" s="25"/>
      <c r="J21" s="25"/>
      <c r="K21" s="36"/>
      <c r="L21" s="24"/>
      <c r="M21" s="25"/>
      <c r="N21" s="25"/>
      <c r="O21" s="36"/>
      <c r="P21" s="24"/>
      <c r="Q21" s="25"/>
      <c r="R21" s="25"/>
      <c r="S21" s="39"/>
    </row>
    <row r="22" spans="2:19" ht="18" customHeight="1">
      <c r="B22" s="37">
        <v>0.54166666666666696</v>
      </c>
      <c r="C22" s="42">
        <v>3</v>
      </c>
      <c r="D22" s="34" t="s">
        <v>24</v>
      </c>
      <c r="E22" s="34" t="s">
        <v>129</v>
      </c>
      <c r="F22" s="34" t="s">
        <v>63</v>
      </c>
      <c r="G22" s="36"/>
      <c r="H22" s="24"/>
      <c r="I22" s="25"/>
      <c r="J22" s="25"/>
      <c r="K22" s="36"/>
      <c r="L22" s="24"/>
      <c r="M22" s="25"/>
      <c r="N22" s="25"/>
      <c r="O22" s="36"/>
      <c r="P22" s="24"/>
      <c r="Q22" s="25"/>
      <c r="R22" s="25"/>
      <c r="S22" s="37">
        <v>0.54166666666666696</v>
      </c>
    </row>
    <row r="23" spans="2:19" ht="18" customHeight="1">
      <c r="B23" s="39"/>
      <c r="C23" s="43"/>
      <c r="D23" s="512" t="s">
        <v>122</v>
      </c>
      <c r="E23" s="24"/>
      <c r="F23" s="24"/>
      <c r="G23" s="36"/>
      <c r="H23" s="24"/>
      <c r="I23" s="25"/>
      <c r="J23" s="25"/>
      <c r="K23" s="36"/>
      <c r="L23" s="24"/>
      <c r="M23" s="25"/>
      <c r="N23" s="25"/>
      <c r="O23" s="36"/>
      <c r="P23" s="24"/>
      <c r="Q23" s="25"/>
      <c r="R23" s="25"/>
      <c r="S23" s="39"/>
    </row>
    <row r="24" spans="2:19" ht="18" customHeight="1">
      <c r="B24" s="37">
        <v>0.58333333333333304</v>
      </c>
      <c r="C24" s="43"/>
      <c r="D24" s="512"/>
      <c r="E24" s="24"/>
      <c r="F24" s="24"/>
      <c r="G24" s="36"/>
      <c r="H24" s="24"/>
      <c r="I24" s="25"/>
      <c r="J24" s="25"/>
      <c r="K24" s="36"/>
      <c r="L24" s="24"/>
      <c r="M24" s="25"/>
      <c r="N24" s="25"/>
      <c r="O24" s="36"/>
      <c r="P24" s="24"/>
      <c r="Q24" s="25"/>
      <c r="R24" s="25"/>
      <c r="S24" s="37">
        <v>0.58333333333333304</v>
      </c>
    </row>
    <row r="25" spans="2:19" ht="18" customHeight="1">
      <c r="B25" s="39"/>
      <c r="C25" s="43"/>
      <c r="D25" s="24"/>
      <c r="E25" s="24"/>
      <c r="F25" s="24"/>
      <c r="G25" s="36"/>
      <c r="H25" s="24"/>
      <c r="I25" s="25"/>
      <c r="J25" s="25"/>
      <c r="K25" s="36"/>
      <c r="L25" s="24"/>
      <c r="M25" s="25"/>
      <c r="N25" s="25"/>
      <c r="O25" s="36"/>
      <c r="P25" s="24"/>
      <c r="Q25" s="25"/>
      <c r="R25" s="25"/>
      <c r="S25" s="39"/>
    </row>
    <row r="26" spans="2:19" ht="18" customHeight="1">
      <c r="B26" s="37">
        <v>0.625</v>
      </c>
      <c r="C26" s="43"/>
      <c r="D26" s="24"/>
      <c r="E26" s="24"/>
      <c r="F26" s="24"/>
      <c r="G26" s="36"/>
      <c r="H26" s="24"/>
      <c r="I26" s="25"/>
      <c r="J26" s="25"/>
      <c r="K26" s="36"/>
      <c r="L26" s="24"/>
      <c r="M26" s="25"/>
      <c r="N26" s="25"/>
      <c r="O26" s="36"/>
      <c r="P26" s="24"/>
      <c r="Q26" s="25"/>
      <c r="R26" s="25"/>
      <c r="S26" s="37">
        <v>0.625</v>
      </c>
    </row>
    <row r="27" spans="2:19" ht="18" customHeight="1">
      <c r="B27" s="39"/>
      <c r="C27" s="43"/>
      <c r="D27" s="24"/>
      <c r="E27" s="24"/>
      <c r="F27" s="24"/>
      <c r="G27" s="36"/>
      <c r="H27" s="24"/>
      <c r="I27" s="25"/>
      <c r="J27" s="25"/>
      <c r="K27" s="36"/>
      <c r="L27" s="24"/>
      <c r="M27" s="25"/>
      <c r="N27" s="25"/>
      <c r="O27" s="36"/>
      <c r="P27" s="24"/>
      <c r="Q27" s="25"/>
      <c r="R27" s="25"/>
      <c r="S27" s="39"/>
    </row>
    <row r="28" spans="2:19" ht="18" customHeight="1">
      <c r="B28" s="37">
        <v>0.66666666666666696</v>
      </c>
      <c r="C28" s="43"/>
      <c r="D28" s="24"/>
      <c r="E28" s="24"/>
      <c r="F28" s="24"/>
      <c r="G28" s="36"/>
      <c r="H28" s="24"/>
      <c r="I28" s="25"/>
      <c r="J28" s="25"/>
      <c r="K28" s="36"/>
      <c r="L28" s="24"/>
      <c r="M28" s="25"/>
      <c r="N28" s="25"/>
      <c r="O28" s="36"/>
      <c r="P28" s="24"/>
      <c r="Q28" s="25"/>
      <c r="R28" s="25"/>
      <c r="S28" s="37">
        <v>0.66666666666666696</v>
      </c>
    </row>
    <row r="29" spans="2:19" ht="18" customHeight="1">
      <c r="B29" s="39"/>
      <c r="C29" s="44"/>
      <c r="D29" s="27"/>
      <c r="E29" s="27"/>
      <c r="F29" s="27"/>
      <c r="G29" s="36"/>
      <c r="H29" s="24"/>
      <c r="I29" s="25"/>
      <c r="J29" s="25"/>
      <c r="K29" s="36"/>
      <c r="L29" s="24"/>
      <c r="M29" s="25"/>
      <c r="N29" s="25"/>
      <c r="O29" s="36"/>
      <c r="P29" s="24"/>
      <c r="Q29" s="25"/>
      <c r="R29" s="25"/>
      <c r="S29" s="39"/>
    </row>
    <row r="30" spans="2:19" ht="18" customHeight="1">
      <c r="B30" s="37">
        <v>0.70833333333333304</v>
      </c>
      <c r="C30" s="36"/>
      <c r="D30" s="24"/>
      <c r="E30" s="24"/>
      <c r="F30" s="24"/>
      <c r="G30" s="36"/>
      <c r="H30" s="24"/>
      <c r="I30" s="25"/>
      <c r="J30" s="25"/>
      <c r="K30" s="36"/>
      <c r="L30" s="24"/>
      <c r="M30" s="25"/>
      <c r="N30" s="25"/>
      <c r="O30" s="36"/>
      <c r="P30" s="24"/>
      <c r="Q30" s="25"/>
      <c r="R30" s="25"/>
      <c r="S30" s="37">
        <v>0.70833333333333304</v>
      </c>
    </row>
    <row r="31" spans="2:19" ht="18" customHeight="1">
      <c r="B31" s="39"/>
      <c r="C31" s="36"/>
      <c r="D31" s="24"/>
      <c r="E31" s="24"/>
      <c r="F31" s="24"/>
      <c r="G31" s="36"/>
      <c r="H31" s="24"/>
      <c r="I31" s="25"/>
      <c r="J31" s="25"/>
      <c r="K31" s="36"/>
      <c r="L31" s="24"/>
      <c r="M31" s="25"/>
      <c r="N31" s="25"/>
      <c r="O31" s="36"/>
      <c r="P31" s="24"/>
      <c r="Q31" s="25"/>
      <c r="R31" s="25"/>
      <c r="S31" s="39"/>
    </row>
    <row r="32" spans="2:19" ht="18" customHeight="1">
      <c r="B32" s="37">
        <v>0.75</v>
      </c>
      <c r="C32" s="36"/>
      <c r="D32" s="24"/>
      <c r="E32" s="24"/>
      <c r="F32" s="24"/>
      <c r="G32" s="36"/>
      <c r="H32" s="24"/>
      <c r="I32" s="25"/>
      <c r="J32" s="25"/>
      <c r="K32" s="36"/>
      <c r="L32" s="24"/>
      <c r="M32" s="25"/>
      <c r="N32" s="25"/>
      <c r="O32" s="36"/>
      <c r="P32" s="24"/>
      <c r="Q32" s="25"/>
      <c r="R32" s="25"/>
      <c r="S32" s="37">
        <v>0.75</v>
      </c>
    </row>
    <row r="33" spans="2:19" ht="18" customHeight="1">
      <c r="B33" s="39"/>
      <c r="C33" s="36"/>
      <c r="D33" s="24"/>
      <c r="E33" s="24"/>
      <c r="F33" s="24"/>
      <c r="G33" s="36"/>
      <c r="H33" s="24"/>
      <c r="I33" s="25"/>
      <c r="J33" s="25"/>
      <c r="K33" s="36"/>
      <c r="L33" s="24"/>
      <c r="M33" s="25"/>
      <c r="N33" s="25"/>
      <c r="O33" s="36"/>
      <c r="P33" s="24"/>
      <c r="Q33" s="25"/>
      <c r="R33" s="25"/>
      <c r="S33" s="39"/>
    </row>
    <row r="34" spans="2:19" ht="18" customHeight="1">
      <c r="B34" s="37">
        <v>0.79166666666666696</v>
      </c>
      <c r="C34" s="36"/>
      <c r="D34" s="24"/>
      <c r="E34" s="24"/>
      <c r="F34" s="24"/>
      <c r="G34" s="36"/>
      <c r="H34" s="24"/>
      <c r="I34" s="25"/>
      <c r="J34" s="25"/>
      <c r="K34" s="36"/>
      <c r="L34" s="24"/>
      <c r="M34" s="25"/>
      <c r="N34" s="25"/>
      <c r="O34" s="36"/>
      <c r="P34" s="24"/>
      <c r="Q34" s="25"/>
      <c r="R34" s="25"/>
      <c r="S34" s="37">
        <v>0.79166666666666696</v>
      </c>
    </row>
    <row r="35" spans="2:19" ht="18" customHeight="1">
      <c r="B35" s="39"/>
      <c r="C35" s="36"/>
      <c r="D35" s="24"/>
      <c r="E35" s="24"/>
      <c r="F35" s="24"/>
      <c r="G35" s="36"/>
      <c r="H35" s="24"/>
      <c r="I35" s="25"/>
      <c r="J35" s="25"/>
      <c r="K35" s="36"/>
      <c r="L35" s="24"/>
      <c r="M35" s="25"/>
      <c r="N35" s="25"/>
      <c r="O35" s="36"/>
      <c r="P35" s="24"/>
      <c r="Q35" s="25"/>
      <c r="R35" s="25"/>
      <c r="S35" s="39"/>
    </row>
    <row r="36" spans="2:19" ht="18" customHeight="1">
      <c r="B36" s="37">
        <v>0.83333333333333304</v>
      </c>
      <c r="C36" s="36"/>
      <c r="D36" s="24"/>
      <c r="E36" s="24"/>
      <c r="F36" s="24"/>
      <c r="G36" s="36"/>
      <c r="H36" s="24"/>
      <c r="I36" s="25"/>
      <c r="J36" s="25"/>
      <c r="K36" s="36"/>
      <c r="L36" s="24"/>
      <c r="M36" s="25"/>
      <c r="N36" s="25"/>
      <c r="O36" s="36"/>
      <c r="P36" s="24"/>
      <c r="Q36" s="25"/>
      <c r="R36" s="25"/>
      <c r="S36" s="37">
        <v>0.83333333333333304</v>
      </c>
    </row>
    <row r="37" spans="2:19" ht="18" customHeight="1">
      <c r="B37" s="39"/>
      <c r="C37" s="36"/>
      <c r="D37" s="24"/>
      <c r="E37" s="24"/>
      <c r="F37" s="24"/>
      <c r="G37" s="36"/>
      <c r="H37" s="24"/>
      <c r="I37" s="25"/>
      <c r="J37" s="25"/>
      <c r="K37" s="36"/>
      <c r="L37" s="24"/>
      <c r="M37" s="25"/>
      <c r="N37" s="25"/>
      <c r="O37" s="36"/>
      <c r="P37" s="24"/>
      <c r="Q37" s="25"/>
      <c r="R37" s="25"/>
      <c r="S37" s="39"/>
    </row>
    <row r="38" spans="2:19" ht="18" customHeight="1">
      <c r="B38" s="37">
        <v>0.875</v>
      </c>
      <c r="C38" s="36"/>
      <c r="D38" s="24"/>
      <c r="E38" s="24"/>
      <c r="F38" s="24"/>
      <c r="G38" s="36"/>
      <c r="H38" s="24"/>
      <c r="I38" s="25"/>
      <c r="J38" s="25"/>
      <c r="K38" s="36"/>
      <c r="L38" s="24"/>
      <c r="M38" s="25"/>
      <c r="N38" s="25"/>
      <c r="O38" s="36"/>
      <c r="P38" s="24"/>
      <c r="Q38" s="25"/>
      <c r="R38" s="25"/>
      <c r="S38" s="37">
        <v>0.875</v>
      </c>
    </row>
    <row r="39" spans="2:19" ht="18" customHeight="1">
      <c r="B39" s="39"/>
      <c r="C39" s="36"/>
      <c r="D39" s="24"/>
      <c r="E39" s="24"/>
      <c r="F39" s="24"/>
      <c r="G39" s="36"/>
      <c r="H39" s="24"/>
      <c r="I39" s="25"/>
      <c r="J39" s="25"/>
      <c r="K39" s="36"/>
      <c r="L39" s="24"/>
      <c r="M39" s="25"/>
      <c r="N39" s="25"/>
      <c r="O39" s="36"/>
      <c r="P39" s="24"/>
      <c r="Q39" s="25"/>
      <c r="R39" s="25"/>
      <c r="S39" s="39"/>
    </row>
    <row r="40" spans="2:19" ht="18" customHeight="1">
      <c r="B40" s="37">
        <v>0.91666666666666696</v>
      </c>
      <c r="C40" s="36"/>
      <c r="D40" s="24"/>
      <c r="E40" s="24"/>
      <c r="F40" s="24"/>
      <c r="G40" s="36"/>
      <c r="H40" s="24"/>
      <c r="I40" s="25"/>
      <c r="J40" s="25"/>
      <c r="K40" s="36"/>
      <c r="L40" s="24"/>
      <c r="M40" s="25"/>
      <c r="N40" s="25"/>
      <c r="O40" s="36"/>
      <c r="P40" s="24"/>
      <c r="Q40" s="25"/>
      <c r="R40" s="25"/>
      <c r="S40" s="37">
        <v>0.91666666666666696</v>
      </c>
    </row>
    <row r="41" spans="2:19" ht="18" customHeight="1">
      <c r="B41" s="41"/>
      <c r="C41" s="26"/>
      <c r="D41" s="27"/>
      <c r="E41" s="27"/>
      <c r="F41" s="27"/>
      <c r="G41" s="26"/>
      <c r="H41" s="27"/>
      <c r="I41" s="28"/>
      <c r="J41" s="28"/>
      <c r="K41" s="26"/>
      <c r="L41" s="27"/>
      <c r="M41" s="28"/>
      <c r="N41" s="28"/>
      <c r="O41" s="26"/>
      <c r="P41" s="27"/>
      <c r="Q41" s="28"/>
      <c r="R41" s="28"/>
      <c r="S41" s="41"/>
    </row>
    <row r="42" spans="2:19" ht="13.5">
      <c r="B42" s="229" t="s">
        <v>127</v>
      </c>
      <c r="C42" s="29" t="s">
        <v>16</v>
      </c>
      <c r="D42" s="259">
        <v>8</v>
      </c>
      <c r="E42" s="30"/>
      <c r="F42" s="31"/>
      <c r="G42" s="29" t="s">
        <v>16</v>
      </c>
      <c r="H42" s="259"/>
      <c r="I42" s="30"/>
      <c r="J42" s="32"/>
      <c r="K42" s="29" t="s">
        <v>16</v>
      </c>
      <c r="L42" s="259"/>
      <c r="M42" s="30"/>
      <c r="N42" s="32"/>
      <c r="O42" s="29" t="s">
        <v>16</v>
      </c>
      <c r="P42" s="259"/>
      <c r="Q42" s="30"/>
      <c r="R42" s="32"/>
    </row>
    <row r="43" spans="2:19" ht="27">
      <c r="B43" s="62" t="s">
        <v>128</v>
      </c>
      <c r="C43" s="509" t="s">
        <v>211</v>
      </c>
      <c r="D43" s="510"/>
      <c r="E43" s="510"/>
      <c r="F43" s="511"/>
      <c r="G43" s="499"/>
      <c r="H43" s="499"/>
      <c r="I43" s="499"/>
      <c r="J43" s="500"/>
      <c r="K43" s="266"/>
      <c r="L43" s="499"/>
      <c r="M43" s="499"/>
      <c r="N43" s="500"/>
      <c r="O43" s="499"/>
      <c r="P43" s="499"/>
      <c r="Q43" s="499"/>
      <c r="R43" s="500"/>
    </row>
    <row r="44" spans="2:19" ht="15" customHeight="1">
      <c r="B44" s="21" t="s">
        <v>203</v>
      </c>
      <c r="G44" s="20"/>
      <c r="K44" s="20"/>
      <c r="O44" s="20"/>
    </row>
  </sheetData>
  <mergeCells count="33">
    <mergeCell ref="C43:F43"/>
    <mergeCell ref="D6:D7"/>
    <mergeCell ref="G6:G7"/>
    <mergeCell ref="H6:H7"/>
    <mergeCell ref="G43:J43"/>
    <mergeCell ref="D23:D24"/>
    <mergeCell ref="J6:J7"/>
    <mergeCell ref="I6:I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O43:R43"/>
    <mergeCell ref="Q6:Q7"/>
    <mergeCell ref="R6:R7"/>
    <mergeCell ref="L43:N43"/>
    <mergeCell ref="M6:M7"/>
    <mergeCell ref="S6:S7"/>
    <mergeCell ref="L6:L7"/>
    <mergeCell ref="N6:N7"/>
    <mergeCell ref="O3:R3"/>
    <mergeCell ref="P6:P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98381-1CDA-4F2B-9270-63DAB81BC86F}">
  <dimension ref="A1:I25"/>
  <sheetViews>
    <sheetView tabSelected="1" view="pageBreakPreview" topLeftCell="A7" zoomScale="80" zoomScaleNormal="100" zoomScaleSheetLayoutView="80" workbookViewId="0">
      <selection activeCell="G34" sqref="G34"/>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05" t="s">
        <v>264</v>
      </c>
      <c r="B1" s="706"/>
      <c r="C1" s="706"/>
      <c r="D1" s="706"/>
      <c r="E1" s="706"/>
      <c r="F1" s="706"/>
      <c r="G1" s="706"/>
      <c r="H1" s="706"/>
      <c r="I1" s="394" t="s">
        <v>215</v>
      </c>
    </row>
    <row r="2" spans="1:9" ht="19.350000000000001" customHeight="1">
      <c r="A2" s="395"/>
      <c r="B2" s="395"/>
      <c r="C2" s="395"/>
      <c r="D2" s="395"/>
      <c r="E2" s="395"/>
      <c r="F2" s="395"/>
      <c r="G2" s="395"/>
      <c r="H2" s="395"/>
      <c r="I2" s="394" t="s">
        <v>222</v>
      </c>
    </row>
    <row r="3" spans="1:9" ht="19.350000000000001" customHeight="1">
      <c r="A3" s="397" t="s">
        <v>265</v>
      </c>
      <c r="B3" s="2"/>
      <c r="C3" s="1"/>
      <c r="D3" s="1"/>
      <c r="E3" s="3"/>
      <c r="F3" s="1"/>
      <c r="G3" s="1"/>
      <c r="H3" s="1"/>
    </row>
    <row r="4" spans="1:9" ht="19.350000000000001" customHeight="1">
      <c r="A4" s="5" t="s">
        <v>3</v>
      </c>
      <c r="B4" s="6" t="s">
        <v>4</v>
      </c>
      <c r="C4" s="5" t="s">
        <v>227</v>
      </c>
      <c r="D4" s="7" t="s">
        <v>5</v>
      </c>
      <c r="E4" s="6" t="s">
        <v>236</v>
      </c>
      <c r="F4" s="6" t="s">
        <v>6</v>
      </c>
      <c r="G4" s="6" t="s">
        <v>7</v>
      </c>
      <c r="H4" s="6" t="s">
        <v>186</v>
      </c>
    </row>
    <row r="5" spans="1:9" ht="19.350000000000001" customHeight="1">
      <c r="A5" s="398" t="s">
        <v>229</v>
      </c>
      <c r="B5" s="399">
        <v>43315</v>
      </c>
      <c r="C5" s="400" t="s">
        <v>266</v>
      </c>
      <c r="D5" s="401">
        <v>100</v>
      </c>
      <c r="E5" s="425">
        <v>1</v>
      </c>
      <c r="F5" s="403">
        <f>D5*E5</f>
        <v>100</v>
      </c>
      <c r="G5" s="400" t="s">
        <v>231</v>
      </c>
      <c r="H5" s="400"/>
    </row>
    <row r="6" spans="1:9" ht="19.350000000000001" customHeight="1">
      <c r="A6" s="9">
        <v>1</v>
      </c>
      <c r="B6" s="10"/>
      <c r="C6" s="11"/>
      <c r="D6" s="404">
        <v>0</v>
      </c>
      <c r="E6" s="426">
        <v>0</v>
      </c>
      <c r="F6" s="406">
        <f>D6*E6</f>
        <v>0</v>
      </c>
      <c r="G6" s="11"/>
      <c r="H6" s="12"/>
    </row>
    <row r="7" spans="1:9" ht="19.350000000000001" customHeight="1">
      <c r="A7" s="703" t="s">
        <v>8</v>
      </c>
      <c r="B7" s="704"/>
      <c r="C7" s="704"/>
      <c r="D7" s="704"/>
      <c r="E7" s="704"/>
      <c r="F7" s="704"/>
      <c r="G7" s="406">
        <f>SUM(F6:F6)</f>
        <v>0</v>
      </c>
      <c r="H7" s="11"/>
    </row>
    <row r="8" spans="1:9" ht="19.350000000000001" customHeight="1">
      <c r="A8" s="699" t="s">
        <v>189</v>
      </c>
      <c r="B8" s="700"/>
      <c r="C8" s="700"/>
      <c r="D8" s="698"/>
      <c r="E8" s="698"/>
      <c r="F8" s="698"/>
      <c r="G8" s="698"/>
      <c r="H8" s="698"/>
    </row>
    <row r="9" spans="1:9" ht="19.350000000000001" customHeight="1">
      <c r="A9" s="701"/>
      <c r="B9" s="702"/>
      <c r="C9" s="702"/>
      <c r="D9" s="702"/>
      <c r="E9" s="702"/>
      <c r="F9" s="702"/>
      <c r="G9" s="702"/>
      <c r="H9" s="702"/>
    </row>
    <row r="11" spans="1:9" ht="19.350000000000001" customHeight="1">
      <c r="A11" s="397" t="s">
        <v>267</v>
      </c>
      <c r="B11" s="2"/>
      <c r="C11" s="1"/>
      <c r="D11" s="1"/>
      <c r="E11" s="3"/>
      <c r="F11" s="1"/>
      <c r="G11" s="1"/>
      <c r="H11" s="1"/>
    </row>
    <row r="12" spans="1:9" ht="19.350000000000001" customHeight="1">
      <c r="A12" s="5" t="s">
        <v>3</v>
      </c>
      <c r="B12" s="6" t="s">
        <v>4</v>
      </c>
      <c r="C12" s="5" t="s">
        <v>227</v>
      </c>
      <c r="D12" s="7" t="s">
        <v>5</v>
      </c>
      <c r="E12" s="6" t="s">
        <v>228</v>
      </c>
      <c r="F12" s="6" t="s">
        <v>6</v>
      </c>
      <c r="G12" s="6" t="s">
        <v>7</v>
      </c>
      <c r="H12" s="6" t="s">
        <v>186</v>
      </c>
    </row>
    <row r="13" spans="1:9" ht="19.350000000000001" customHeight="1">
      <c r="A13" s="398" t="s">
        <v>229</v>
      </c>
      <c r="B13" s="399">
        <v>43315</v>
      </c>
      <c r="C13" s="400" t="s">
        <v>268</v>
      </c>
      <c r="D13" s="401">
        <v>100</v>
      </c>
      <c r="E13" s="420">
        <v>1</v>
      </c>
      <c r="F13" s="403">
        <f>D13*E13</f>
        <v>100</v>
      </c>
      <c r="G13" s="400" t="s">
        <v>231</v>
      </c>
      <c r="H13" s="400"/>
    </row>
    <row r="14" spans="1:9" ht="19.350000000000001" customHeight="1">
      <c r="A14" s="9">
        <v>1</v>
      </c>
      <c r="B14" s="10"/>
      <c r="C14" s="11"/>
      <c r="D14" s="404">
        <v>0</v>
      </c>
      <c r="E14" s="421">
        <v>0</v>
      </c>
      <c r="F14" s="406">
        <f>D14*E14</f>
        <v>0</v>
      </c>
      <c r="G14" s="11"/>
      <c r="H14" s="12"/>
    </row>
    <row r="15" spans="1:9" ht="19.350000000000001" customHeight="1">
      <c r="A15" s="703" t="s">
        <v>8</v>
      </c>
      <c r="B15" s="704"/>
      <c r="C15" s="704"/>
      <c r="D15" s="704"/>
      <c r="E15" s="704"/>
      <c r="F15" s="704"/>
      <c r="G15" s="406">
        <f>SUM(F14:F14)</f>
        <v>0</v>
      </c>
      <c r="H15" s="11"/>
    </row>
    <row r="16" spans="1:9" ht="19.350000000000001" customHeight="1">
      <c r="A16" s="699" t="s">
        <v>189</v>
      </c>
      <c r="B16" s="700"/>
      <c r="C16" s="700"/>
      <c r="D16" s="698"/>
      <c r="E16" s="698"/>
      <c r="F16" s="698"/>
      <c r="G16" s="698"/>
      <c r="H16" s="698"/>
    </row>
    <row r="17" spans="1:8" ht="19.350000000000001" customHeight="1">
      <c r="A17" s="701"/>
      <c r="B17" s="702"/>
      <c r="C17" s="702"/>
      <c r="D17" s="702"/>
      <c r="E17" s="702"/>
      <c r="F17" s="702"/>
      <c r="G17" s="702"/>
      <c r="H17" s="702"/>
    </row>
    <row r="19" spans="1:8" ht="19.350000000000001" customHeight="1">
      <c r="A19" s="397" t="s">
        <v>269</v>
      </c>
      <c r="B19" s="2"/>
      <c r="C19" s="1"/>
      <c r="D19" s="1"/>
      <c r="E19" s="3"/>
      <c r="F19" s="1"/>
      <c r="G19" s="4"/>
      <c r="H19" s="1"/>
    </row>
    <row r="20" spans="1:8" ht="19.350000000000001" customHeight="1">
      <c r="A20" s="5" t="s">
        <v>3</v>
      </c>
      <c r="B20" s="6" t="s">
        <v>4</v>
      </c>
      <c r="C20" s="5" t="s">
        <v>227</v>
      </c>
      <c r="D20" s="7" t="s">
        <v>5</v>
      </c>
      <c r="E20" s="6" t="s">
        <v>236</v>
      </c>
      <c r="F20" s="6" t="s">
        <v>6</v>
      </c>
      <c r="G20" s="6" t="s">
        <v>7</v>
      </c>
      <c r="H20" s="6" t="s">
        <v>186</v>
      </c>
    </row>
    <row r="21" spans="1:8" ht="19.350000000000001" customHeight="1">
      <c r="A21" s="398" t="s">
        <v>229</v>
      </c>
      <c r="B21" s="399">
        <v>43315</v>
      </c>
      <c r="C21" s="400" t="s">
        <v>270</v>
      </c>
      <c r="D21" s="401">
        <v>10</v>
      </c>
      <c r="E21" s="425">
        <v>1</v>
      </c>
      <c r="F21" s="403">
        <f>D21*E21</f>
        <v>10</v>
      </c>
      <c r="G21" s="400" t="s">
        <v>231</v>
      </c>
      <c r="H21" s="400"/>
    </row>
    <row r="22" spans="1:8" ht="19.350000000000001" customHeight="1">
      <c r="A22" s="9">
        <v>1</v>
      </c>
      <c r="B22" s="10"/>
      <c r="C22" s="11"/>
      <c r="D22" s="404">
        <v>0</v>
      </c>
      <c r="E22" s="426">
        <v>0</v>
      </c>
      <c r="F22" s="406">
        <f>D22*E22</f>
        <v>0</v>
      </c>
      <c r="G22" s="11"/>
      <c r="H22" s="12"/>
    </row>
    <row r="23" spans="1:8" ht="19.350000000000001" customHeight="1">
      <c r="A23" s="703" t="s">
        <v>8</v>
      </c>
      <c r="B23" s="704"/>
      <c r="C23" s="704"/>
      <c r="D23" s="704"/>
      <c r="E23" s="704"/>
      <c r="F23" s="704"/>
      <c r="G23" s="406">
        <f>SUM(G22:G22)</f>
        <v>0</v>
      </c>
      <c r="H23" s="11"/>
    </row>
    <row r="24" spans="1:8" ht="19.350000000000001" customHeight="1">
      <c r="A24" s="699" t="s">
        <v>189</v>
      </c>
      <c r="B24" s="700"/>
      <c r="C24" s="700"/>
      <c r="D24" s="698"/>
      <c r="E24" s="698"/>
      <c r="F24" s="698"/>
      <c r="G24" s="698"/>
      <c r="H24" s="698"/>
    </row>
    <row r="25" spans="1:8" ht="19.350000000000001" customHeight="1">
      <c r="A25" s="701"/>
      <c r="B25" s="702"/>
      <c r="C25" s="702"/>
      <c r="D25" s="702"/>
      <c r="E25" s="702"/>
      <c r="F25" s="702"/>
      <c r="G25" s="702"/>
      <c r="H25" s="702"/>
    </row>
  </sheetData>
  <mergeCells count="13">
    <mergeCell ref="A25:H25"/>
    <mergeCell ref="A16:C16"/>
    <mergeCell ref="D16:H16"/>
    <mergeCell ref="A17:H17"/>
    <mergeCell ref="A23:F23"/>
    <mergeCell ref="A24:C24"/>
    <mergeCell ref="D24:H24"/>
    <mergeCell ref="A1:H1"/>
    <mergeCell ref="A7:F7"/>
    <mergeCell ref="A8:C8"/>
    <mergeCell ref="D8:H8"/>
    <mergeCell ref="A9:H9"/>
    <mergeCell ref="A15:F15"/>
  </mergeCells>
  <phoneticPr fontId="56"/>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showGridLines="0" view="pageBreakPreview" zoomScale="73" zoomScaleNormal="100" zoomScaleSheetLayoutView="73" workbookViewId="0">
      <selection activeCell="AK24" sqref="AK24"/>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94" customFormat="1" ht="22.5" customHeight="1">
      <c r="A1" s="705" t="s">
        <v>182</v>
      </c>
      <c r="B1" s="706"/>
      <c r="C1" s="706"/>
      <c r="D1" s="706"/>
      <c r="E1" s="706"/>
      <c r="F1" s="706"/>
      <c r="G1" s="706"/>
      <c r="H1" s="706"/>
      <c r="I1" s="706"/>
      <c r="J1" s="394" t="s">
        <v>215</v>
      </c>
    </row>
    <row r="2" spans="1:10" s="394" customFormat="1" ht="18.75" customHeight="1">
      <c r="A2" s="395"/>
      <c r="B2" s="395"/>
      <c r="C2" s="395"/>
      <c r="D2" s="395"/>
      <c r="E2" s="395"/>
      <c r="F2" s="395"/>
      <c r="G2" s="395"/>
      <c r="H2" s="395"/>
      <c r="I2" s="396"/>
      <c r="J2" s="394" t="s">
        <v>222</v>
      </c>
    </row>
    <row r="3" spans="1:10" s="1" customFormat="1" ht="22.5" customHeight="1">
      <c r="A3" s="397" t="s">
        <v>204</v>
      </c>
      <c r="B3" s="2"/>
      <c r="E3" s="3"/>
      <c r="I3" s="4"/>
    </row>
    <row r="4" spans="1:10" s="8" customFormat="1" ht="22.5" customHeight="1">
      <c r="A4" s="5" t="s">
        <v>3</v>
      </c>
      <c r="B4" s="6" t="s">
        <v>4</v>
      </c>
      <c r="C4" s="5" t="s">
        <v>183</v>
      </c>
      <c r="D4" s="5" t="s">
        <v>184</v>
      </c>
      <c r="E4" s="7" t="s">
        <v>5</v>
      </c>
      <c r="F4" s="6" t="s">
        <v>185</v>
      </c>
      <c r="G4" s="6" t="s">
        <v>6</v>
      </c>
      <c r="H4" s="6" t="s">
        <v>7</v>
      </c>
      <c r="I4" s="6" t="s">
        <v>186</v>
      </c>
    </row>
    <row r="5" spans="1:10" ht="22.5" customHeight="1">
      <c r="A5" s="398" t="s">
        <v>187</v>
      </c>
      <c r="B5" s="399">
        <v>43315</v>
      </c>
      <c r="C5" s="400" t="s">
        <v>252</v>
      </c>
      <c r="D5" s="400" t="s">
        <v>188</v>
      </c>
      <c r="E5" s="401">
        <v>10000</v>
      </c>
      <c r="F5" s="402">
        <v>2</v>
      </c>
      <c r="G5" s="403">
        <f>E5*F5</f>
        <v>20000</v>
      </c>
      <c r="H5" s="400" t="s">
        <v>252</v>
      </c>
      <c r="I5" s="400"/>
    </row>
    <row r="6" spans="1:10" ht="22.5" customHeight="1">
      <c r="A6" s="9">
        <v>1</v>
      </c>
      <c r="B6" s="10"/>
      <c r="C6" s="11"/>
      <c r="D6" s="11"/>
      <c r="E6" s="404">
        <v>0</v>
      </c>
      <c r="F6" s="405">
        <v>0</v>
      </c>
      <c r="G6" s="406">
        <f>E6*F6</f>
        <v>0</v>
      </c>
      <c r="H6" s="11"/>
      <c r="I6" s="12"/>
    </row>
    <row r="7" spans="1:10" ht="22.5" customHeight="1">
      <c r="A7" s="9">
        <v>2</v>
      </c>
      <c r="B7" s="10"/>
      <c r="C7" s="11"/>
      <c r="D7" s="11"/>
      <c r="E7" s="404">
        <v>0</v>
      </c>
      <c r="F7" s="405">
        <v>0</v>
      </c>
      <c r="G7" s="406">
        <f>E7*F7</f>
        <v>0</v>
      </c>
      <c r="H7" s="11"/>
      <c r="I7" s="12"/>
    </row>
    <row r="8" spans="1:10" ht="22.5" customHeight="1">
      <c r="A8" s="9">
        <v>3</v>
      </c>
      <c r="B8" s="10"/>
      <c r="C8" s="11"/>
      <c r="D8" s="11"/>
      <c r="E8" s="404">
        <v>0</v>
      </c>
      <c r="F8" s="405">
        <v>0</v>
      </c>
      <c r="G8" s="406">
        <f>E8*F8</f>
        <v>0</v>
      </c>
      <c r="H8" s="11"/>
      <c r="I8" s="12"/>
    </row>
    <row r="9" spans="1:10" ht="22.5" customHeight="1">
      <c r="A9" s="703" t="s">
        <v>8</v>
      </c>
      <c r="B9" s="704"/>
      <c r="C9" s="704"/>
      <c r="D9" s="704"/>
      <c r="E9" s="704"/>
      <c r="F9" s="704"/>
      <c r="G9" s="406">
        <f>SUM(G6:G8)</f>
        <v>0</v>
      </c>
      <c r="H9" s="11"/>
      <c r="I9" s="12"/>
    </row>
    <row r="10" spans="1:10" ht="22.5" customHeight="1">
      <c r="A10" s="699" t="s">
        <v>189</v>
      </c>
      <c r="B10" s="700"/>
      <c r="C10" s="700"/>
      <c r="D10" s="698"/>
      <c r="E10" s="698"/>
      <c r="F10" s="698"/>
      <c r="G10" s="698"/>
      <c r="H10" s="698"/>
      <c r="I10" s="709"/>
    </row>
    <row r="11" spans="1:10" ht="22.5" customHeight="1">
      <c r="A11" s="701"/>
      <c r="B11" s="702"/>
      <c r="C11" s="702"/>
      <c r="D11" s="702"/>
      <c r="E11" s="702"/>
      <c r="F11" s="702"/>
      <c r="G11" s="702"/>
      <c r="H11" s="702"/>
      <c r="I11" s="710"/>
    </row>
    <row r="12" spans="1:10" ht="18.75" customHeight="1"/>
    <row r="13" spans="1:10" s="1" customFormat="1" ht="22.5" customHeight="1">
      <c r="A13" s="397" t="s">
        <v>253</v>
      </c>
      <c r="B13" s="2"/>
      <c r="E13" s="3"/>
      <c r="I13" s="4"/>
    </row>
    <row r="14" spans="1:10" ht="51.75" customHeight="1">
      <c r="A14" s="5" t="s">
        <v>3</v>
      </c>
      <c r="B14" s="6" t="s">
        <v>9</v>
      </c>
      <c r="C14" s="407" t="s">
        <v>190</v>
      </c>
      <c r="D14" s="7" t="s">
        <v>5</v>
      </c>
      <c r="E14" s="707" t="s">
        <v>191</v>
      </c>
      <c r="F14" s="708"/>
      <c r="G14" s="6" t="s">
        <v>6</v>
      </c>
      <c r="H14" s="6" t="s">
        <v>7</v>
      </c>
      <c r="I14" s="6" t="s">
        <v>186</v>
      </c>
      <c r="J14" s="16"/>
    </row>
    <row r="15" spans="1:10" s="408" customFormat="1" ht="22.5" customHeight="1">
      <c r="A15" s="398" t="s">
        <v>187</v>
      </c>
      <c r="B15" s="399">
        <v>43315</v>
      </c>
      <c r="C15" s="434" t="s">
        <v>192</v>
      </c>
      <c r="D15" s="401">
        <v>10</v>
      </c>
      <c r="E15" s="711">
        <v>36</v>
      </c>
      <c r="F15" s="712"/>
      <c r="G15" s="403">
        <f>D15*E15</f>
        <v>360</v>
      </c>
      <c r="H15" s="400" t="s">
        <v>193</v>
      </c>
      <c r="I15" s="400"/>
    </row>
    <row r="16" spans="1:10" ht="22.5" customHeight="1">
      <c r="A16" s="9">
        <v>1</v>
      </c>
      <c r="B16" s="10"/>
      <c r="C16" s="409"/>
      <c r="D16" s="404">
        <v>0</v>
      </c>
      <c r="E16" s="713">
        <v>0</v>
      </c>
      <c r="F16" s="714"/>
      <c r="G16" s="406">
        <f>D16*E16</f>
        <v>0</v>
      </c>
      <c r="H16" s="11"/>
      <c r="I16" s="12"/>
      <c r="J16" s="16"/>
    </row>
    <row r="17" spans="1:10" ht="22.5" customHeight="1">
      <c r="A17" s="9">
        <v>2</v>
      </c>
      <c r="B17" s="10"/>
      <c r="C17" s="409"/>
      <c r="D17" s="404">
        <v>0</v>
      </c>
      <c r="E17" s="713">
        <v>0</v>
      </c>
      <c r="F17" s="714"/>
      <c r="G17" s="406">
        <f>D17*E17</f>
        <v>0</v>
      </c>
      <c r="H17" s="11"/>
      <c r="I17" s="12"/>
      <c r="J17" s="16"/>
    </row>
    <row r="18" spans="1:10" ht="22.5" customHeight="1">
      <c r="A18" s="9">
        <v>3</v>
      </c>
      <c r="B18" s="10"/>
      <c r="C18" s="409"/>
      <c r="D18" s="404">
        <v>0</v>
      </c>
      <c r="E18" s="713">
        <v>0</v>
      </c>
      <c r="F18" s="714"/>
      <c r="G18" s="406">
        <f>D18*E18</f>
        <v>0</v>
      </c>
      <c r="H18" s="11"/>
      <c r="I18" s="12"/>
      <c r="J18" s="16"/>
    </row>
    <row r="19" spans="1:10" ht="22.5" customHeight="1">
      <c r="A19" s="703" t="s">
        <v>8</v>
      </c>
      <c r="B19" s="704"/>
      <c r="C19" s="704"/>
      <c r="D19" s="704"/>
      <c r="E19" s="704"/>
      <c r="F19" s="704"/>
      <c r="G19" s="406">
        <f>SUM(G16:G18)</f>
        <v>0</v>
      </c>
      <c r="H19" s="11"/>
      <c r="I19" s="12"/>
    </row>
    <row r="20" spans="1:10" ht="22.5" customHeight="1">
      <c r="A20" s="699" t="s">
        <v>189</v>
      </c>
      <c r="B20" s="700"/>
      <c r="C20" s="700"/>
      <c r="D20" s="698"/>
      <c r="E20" s="698"/>
      <c r="F20" s="698"/>
      <c r="G20" s="698"/>
      <c r="H20" s="698"/>
      <c r="I20" s="709"/>
    </row>
    <row r="21" spans="1:10" ht="22.5" customHeight="1">
      <c r="A21" s="701"/>
      <c r="B21" s="702"/>
      <c r="C21" s="702"/>
      <c r="D21" s="702"/>
      <c r="E21" s="702"/>
      <c r="F21" s="702"/>
      <c r="G21" s="702"/>
      <c r="H21" s="702"/>
      <c r="I21" s="710"/>
    </row>
    <row r="22" spans="1:10" ht="18.75" customHeight="1"/>
    <row r="23" spans="1:10" s="1" customFormat="1" ht="22.5" customHeight="1">
      <c r="A23" s="397" t="s">
        <v>205</v>
      </c>
      <c r="B23" s="2"/>
      <c r="E23" s="3"/>
      <c r="G23" s="4"/>
      <c r="J23" s="4"/>
    </row>
    <row r="24" spans="1:10" s="8" customFormat="1" ht="46.5" customHeight="1">
      <c r="A24" s="5" t="s">
        <v>3</v>
      </c>
      <c r="B24" s="6" t="s">
        <v>4</v>
      </c>
      <c r="C24" s="407" t="s">
        <v>190</v>
      </c>
      <c r="D24" s="7" t="s">
        <v>5</v>
      </c>
      <c r="E24" s="707" t="s">
        <v>191</v>
      </c>
      <c r="F24" s="708"/>
      <c r="G24" s="6" t="s">
        <v>6</v>
      </c>
      <c r="H24" s="6" t="s">
        <v>7</v>
      </c>
      <c r="I24" s="6" t="s">
        <v>186</v>
      </c>
    </row>
    <row r="25" spans="1:10" s="16" customFormat="1" ht="22.5" customHeight="1">
      <c r="A25" s="398" t="s">
        <v>194</v>
      </c>
      <c r="B25" s="399">
        <v>43315</v>
      </c>
      <c r="C25" s="400" t="s">
        <v>195</v>
      </c>
      <c r="D25" s="401">
        <v>500</v>
      </c>
      <c r="E25" s="711">
        <v>50</v>
      </c>
      <c r="F25" s="712"/>
      <c r="G25" s="410">
        <f>D25*E25</f>
        <v>25000</v>
      </c>
      <c r="H25" s="400" t="s">
        <v>196</v>
      </c>
      <c r="I25" s="411"/>
    </row>
    <row r="26" spans="1:10" ht="22.5" customHeight="1">
      <c r="A26" s="9">
        <v>1</v>
      </c>
      <c r="B26" s="10"/>
      <c r="C26" s="11"/>
      <c r="D26" s="404">
        <v>0</v>
      </c>
      <c r="E26" s="713">
        <v>0</v>
      </c>
      <c r="F26" s="714"/>
      <c r="G26" s="406">
        <f>D26*E26</f>
        <v>0</v>
      </c>
      <c r="H26" s="11"/>
      <c r="I26" s="12"/>
    </row>
    <row r="27" spans="1:10" ht="22.5" customHeight="1">
      <c r="A27" s="9">
        <v>2</v>
      </c>
      <c r="B27" s="10"/>
      <c r="C27" s="11"/>
      <c r="D27" s="404">
        <v>0</v>
      </c>
      <c r="E27" s="713">
        <v>0</v>
      </c>
      <c r="F27" s="714"/>
      <c r="G27" s="406">
        <f>D27*E27</f>
        <v>0</v>
      </c>
      <c r="H27" s="11"/>
      <c r="I27" s="12"/>
    </row>
    <row r="28" spans="1:10" ht="22.5" customHeight="1">
      <c r="A28" s="9">
        <v>3</v>
      </c>
      <c r="B28" s="10"/>
      <c r="C28" s="11"/>
      <c r="D28" s="404">
        <v>0</v>
      </c>
      <c r="E28" s="713">
        <v>0</v>
      </c>
      <c r="F28" s="714"/>
      <c r="G28" s="406">
        <f>D28*E28</f>
        <v>0</v>
      </c>
      <c r="H28" s="11"/>
      <c r="I28" s="12"/>
    </row>
    <row r="29" spans="1:10" ht="22.5" customHeight="1">
      <c r="A29" s="703" t="s">
        <v>8</v>
      </c>
      <c r="B29" s="704"/>
      <c r="C29" s="704"/>
      <c r="D29" s="704"/>
      <c r="E29" s="704"/>
      <c r="F29" s="704"/>
      <c r="G29" s="406">
        <f>SUM(G26:G28)</f>
        <v>0</v>
      </c>
      <c r="H29" s="11"/>
      <c r="I29" s="12"/>
    </row>
    <row r="30" spans="1:10" ht="22.5" customHeight="1">
      <c r="A30" s="699" t="s">
        <v>189</v>
      </c>
      <c r="B30" s="700"/>
      <c r="C30" s="700"/>
      <c r="D30" s="698"/>
      <c r="E30" s="698"/>
      <c r="F30" s="698"/>
      <c r="G30" s="698"/>
      <c r="H30" s="698"/>
      <c r="I30" s="709"/>
    </row>
    <row r="31" spans="1:10" ht="22.5" customHeight="1">
      <c r="A31" s="701"/>
      <c r="B31" s="702"/>
      <c r="C31" s="702"/>
      <c r="D31" s="702"/>
      <c r="E31" s="702"/>
      <c r="F31" s="702"/>
      <c r="G31" s="702"/>
      <c r="H31" s="702"/>
      <c r="I31" s="710"/>
    </row>
    <row r="33" spans="1:10" s="1" customFormat="1" ht="22.5" customHeight="1">
      <c r="A33" s="397" t="s">
        <v>197</v>
      </c>
      <c r="B33" s="2"/>
      <c r="E33" s="3"/>
      <c r="G33" s="4"/>
      <c r="J33" s="4"/>
    </row>
    <row r="34" spans="1:10" ht="25.9" customHeight="1">
      <c r="A34" s="5" t="s">
        <v>3</v>
      </c>
      <c r="B34" s="6" t="s">
        <v>9</v>
      </c>
      <c r="C34" s="5" t="s">
        <v>198</v>
      </c>
      <c r="D34" s="7" t="s">
        <v>5</v>
      </c>
      <c r="E34" s="715" t="s">
        <v>199</v>
      </c>
      <c r="F34" s="716"/>
      <c r="G34" s="6" t="s">
        <v>6</v>
      </c>
      <c r="H34" s="6" t="s">
        <v>200</v>
      </c>
      <c r="I34" s="6" t="s">
        <v>186</v>
      </c>
      <c r="J34" s="16"/>
    </row>
    <row r="35" spans="1:10" ht="22.5" customHeight="1">
      <c r="A35" s="398" t="s">
        <v>194</v>
      </c>
      <c r="B35" s="399">
        <v>43315</v>
      </c>
      <c r="C35" s="412" t="s">
        <v>201</v>
      </c>
      <c r="D35" s="401">
        <v>84</v>
      </c>
      <c r="E35" s="711">
        <v>45</v>
      </c>
      <c r="F35" s="712"/>
      <c r="G35" s="413">
        <f>D35*E35</f>
        <v>3780</v>
      </c>
      <c r="H35" s="400" t="s">
        <v>202</v>
      </c>
      <c r="I35" s="411"/>
      <c r="J35" s="16"/>
    </row>
    <row r="36" spans="1:10" ht="22.5" customHeight="1">
      <c r="A36" s="9">
        <v>1</v>
      </c>
      <c r="B36" s="10"/>
      <c r="C36" s="11"/>
      <c r="D36" s="404">
        <v>0</v>
      </c>
      <c r="E36" s="713">
        <v>0</v>
      </c>
      <c r="F36" s="714"/>
      <c r="G36" s="406">
        <f>D36*E36</f>
        <v>0</v>
      </c>
      <c r="H36" s="11"/>
      <c r="I36" s="12"/>
      <c r="J36" s="16"/>
    </row>
    <row r="37" spans="1:10" ht="22.5" customHeight="1">
      <c r="A37" s="9">
        <v>2</v>
      </c>
      <c r="B37" s="10"/>
      <c r="C37" s="11"/>
      <c r="D37" s="404">
        <v>0</v>
      </c>
      <c r="E37" s="713">
        <v>0</v>
      </c>
      <c r="F37" s="714"/>
      <c r="G37" s="406">
        <f>D37*E37</f>
        <v>0</v>
      </c>
      <c r="H37" s="11"/>
      <c r="I37" s="12"/>
      <c r="J37" s="16"/>
    </row>
    <row r="38" spans="1:10" ht="22.5" customHeight="1">
      <c r="A38" s="9">
        <v>3</v>
      </c>
      <c r="B38" s="10"/>
      <c r="C38" s="11"/>
      <c r="D38" s="404">
        <v>0</v>
      </c>
      <c r="E38" s="713">
        <v>0</v>
      </c>
      <c r="F38" s="714"/>
      <c r="G38" s="406">
        <f>D38*E38</f>
        <v>0</v>
      </c>
      <c r="H38" s="11"/>
      <c r="I38" s="12"/>
      <c r="J38" s="16"/>
    </row>
    <row r="39" spans="1:10" ht="22.5" customHeight="1">
      <c r="A39" s="703" t="s">
        <v>8</v>
      </c>
      <c r="B39" s="704"/>
      <c r="C39" s="704"/>
      <c r="D39" s="704"/>
      <c r="E39" s="704"/>
      <c r="F39" s="704"/>
      <c r="G39" s="406">
        <f>SUM(G36:G38)</f>
        <v>0</v>
      </c>
      <c r="H39" s="11"/>
      <c r="I39" s="12"/>
    </row>
  </sheetData>
  <mergeCells count="29">
    <mergeCell ref="E36:F36"/>
    <mergeCell ref="E37:F37"/>
    <mergeCell ref="E38:F38"/>
    <mergeCell ref="A39:F39"/>
    <mergeCell ref="E26:F26"/>
    <mergeCell ref="E27:F27"/>
    <mergeCell ref="E28:F28"/>
    <mergeCell ref="A29:F29"/>
    <mergeCell ref="E34:F34"/>
    <mergeCell ref="E35:F35"/>
    <mergeCell ref="A30:C30"/>
    <mergeCell ref="D30:I30"/>
    <mergeCell ref="A31:I31"/>
    <mergeCell ref="E25:F25"/>
    <mergeCell ref="A20:C20"/>
    <mergeCell ref="D20:I20"/>
    <mergeCell ref="A21:I21"/>
    <mergeCell ref="E15:F15"/>
    <mergeCell ref="E16:F16"/>
    <mergeCell ref="E17:F17"/>
    <mergeCell ref="E18:F18"/>
    <mergeCell ref="A19:F19"/>
    <mergeCell ref="E24:F24"/>
    <mergeCell ref="E14:F14"/>
    <mergeCell ref="A1:I1"/>
    <mergeCell ref="A9:F9"/>
    <mergeCell ref="A10:C10"/>
    <mergeCell ref="D10:I10"/>
    <mergeCell ref="A11:I1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showGridLines="0" view="pageBreakPreview" zoomScale="73" zoomScaleNormal="100" zoomScaleSheetLayoutView="73" workbookViewId="0">
      <selection activeCell="C5" sqref="C5"/>
    </sheetView>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17" t="s">
        <v>107</v>
      </c>
      <c r="C1" s="717"/>
      <c r="D1" s="717"/>
      <c r="E1" s="717"/>
      <c r="F1" s="717"/>
      <c r="G1" s="717"/>
    </row>
    <row r="2" spans="2:7">
      <c r="B2" s="200"/>
      <c r="C2" s="200"/>
      <c r="D2" s="201"/>
      <c r="E2" s="201"/>
      <c r="F2" s="201"/>
      <c r="G2" s="199"/>
    </row>
    <row r="3" spans="2:7">
      <c r="B3" s="200"/>
      <c r="C3" s="200"/>
      <c r="D3" s="201"/>
      <c r="E3" s="201"/>
      <c r="F3" s="202"/>
      <c r="G3" s="199"/>
    </row>
    <row r="4" spans="2:7">
      <c r="B4" s="215" t="s">
        <v>81</v>
      </c>
      <c r="C4" s="215" t="s">
        <v>82</v>
      </c>
      <c r="D4" s="215" t="s">
        <v>108</v>
      </c>
      <c r="E4" s="215" t="s">
        <v>83</v>
      </c>
      <c r="F4" s="215" t="s">
        <v>84</v>
      </c>
      <c r="G4" s="228" t="s">
        <v>85</v>
      </c>
    </row>
    <row r="5" spans="2:7" ht="22.5" customHeight="1">
      <c r="B5" s="203">
        <v>1</v>
      </c>
      <c r="C5" s="212"/>
      <c r="D5" s="206"/>
      <c r="E5" s="216"/>
      <c r="F5" s="216"/>
      <c r="G5" s="216"/>
    </row>
    <row r="6" spans="2:7" ht="22.5" customHeight="1">
      <c r="B6" s="204">
        <v>2</v>
      </c>
      <c r="C6" s="213"/>
      <c r="D6" s="207"/>
      <c r="E6" s="217"/>
      <c r="F6" s="217"/>
      <c r="G6" s="217"/>
    </row>
    <row r="7" spans="2:7" ht="22.5" customHeight="1">
      <c r="B7" s="205">
        <v>3</v>
      </c>
      <c r="C7" s="214"/>
      <c r="D7" s="208"/>
      <c r="E7" s="218"/>
      <c r="F7" s="218"/>
      <c r="G7" s="218"/>
    </row>
    <row r="8" spans="2:7" ht="22.5" customHeight="1">
      <c r="B8" s="204">
        <v>4</v>
      </c>
      <c r="C8" s="213"/>
      <c r="D8" s="209"/>
      <c r="E8" s="217"/>
      <c r="F8" s="217"/>
      <c r="G8" s="217"/>
    </row>
    <row r="9" spans="2:7" ht="22.5" customHeight="1">
      <c r="B9" s="204">
        <v>5</v>
      </c>
      <c r="C9" s="213"/>
      <c r="D9" s="210"/>
      <c r="E9" s="217"/>
      <c r="F9" s="217"/>
      <c r="G9" s="217"/>
    </row>
    <row r="10" spans="2:7" ht="22.5" customHeight="1">
      <c r="B10" s="204">
        <v>6</v>
      </c>
      <c r="C10" s="213"/>
      <c r="D10" s="211"/>
      <c r="E10" s="217"/>
      <c r="F10" s="217"/>
      <c r="G10" s="217"/>
    </row>
    <row r="11" spans="2:7" ht="22.5" customHeight="1">
      <c r="B11" s="204">
        <v>7</v>
      </c>
      <c r="C11" s="213"/>
      <c r="D11" s="63"/>
      <c r="E11" s="217"/>
      <c r="F11" s="217"/>
      <c r="G11" s="217"/>
    </row>
    <row r="12" spans="2:7" ht="22.5" customHeight="1">
      <c r="B12" s="204">
        <v>8</v>
      </c>
      <c r="C12" s="213"/>
      <c r="D12" s="63"/>
      <c r="E12" s="217"/>
      <c r="F12" s="217"/>
      <c r="G12" s="217"/>
    </row>
    <row r="13" spans="2:7" ht="22.5" customHeight="1">
      <c r="B13" s="204">
        <v>9</v>
      </c>
      <c r="C13" s="213"/>
      <c r="D13" s="63"/>
      <c r="E13" s="217"/>
      <c r="F13" s="217"/>
      <c r="G13" s="217"/>
    </row>
    <row r="14" spans="2:7" ht="22.5" customHeight="1" thickBot="1">
      <c r="B14" s="225">
        <v>10</v>
      </c>
      <c r="C14" s="219"/>
      <c r="D14" s="220"/>
      <c r="E14" s="224"/>
      <c r="F14" s="224"/>
      <c r="G14" s="224"/>
    </row>
    <row r="15" spans="2:7" ht="14.25" thickTop="1">
      <c r="B15" s="226"/>
      <c r="C15" s="221"/>
      <c r="D15" s="222" t="s">
        <v>86</v>
      </c>
      <c r="E15" s="223">
        <v>0</v>
      </c>
      <c r="F15" s="223">
        <v>0</v>
      </c>
      <c r="G15" s="223"/>
    </row>
    <row r="16" spans="2:7">
      <c r="B16" s="227" t="s">
        <v>87</v>
      </c>
      <c r="C16" s="200"/>
      <c r="D16" s="201"/>
      <c r="E16" s="201"/>
      <c r="F16" s="201"/>
      <c r="G16" s="199"/>
    </row>
    <row r="17" spans="2:6">
      <c r="B17" s="227" t="s">
        <v>206</v>
      </c>
      <c r="C17" s="200"/>
      <c r="D17" s="201"/>
      <c r="E17" s="201"/>
      <c r="F17" s="201"/>
    </row>
    <row r="18" spans="2:6">
      <c r="B18" s="200"/>
      <c r="C18" s="200"/>
      <c r="D18" s="201"/>
      <c r="E18" s="201"/>
      <c r="F18" s="201"/>
    </row>
    <row r="19" spans="2:6">
      <c r="B19" s="200"/>
      <c r="C19" s="200"/>
      <c r="D19" s="201"/>
      <c r="E19" s="201"/>
      <c r="F19" s="201"/>
    </row>
    <row r="20" spans="2:6">
      <c r="B20" s="200"/>
      <c r="C20" s="200"/>
      <c r="D20" s="201"/>
      <c r="E20" s="201"/>
      <c r="F20" s="201"/>
    </row>
    <row r="21" spans="2:6">
      <c r="B21" s="200"/>
      <c r="C21" s="200"/>
      <c r="D21" s="201"/>
      <c r="E21" s="201"/>
      <c r="F21" s="201"/>
    </row>
    <row r="22" spans="2:6">
      <c r="B22" s="200"/>
      <c r="C22" s="200"/>
      <c r="D22" s="201"/>
      <c r="E22" s="201"/>
      <c r="F22" s="201"/>
    </row>
    <row r="23" spans="2:6">
      <c r="B23" s="200"/>
      <c r="C23" s="200"/>
      <c r="D23" s="201"/>
      <c r="E23" s="201"/>
      <c r="F23" s="201"/>
    </row>
    <row r="24" spans="2:6">
      <c r="B24" s="200"/>
      <c r="C24" s="200"/>
      <c r="D24" s="201"/>
      <c r="E24" s="201"/>
      <c r="F24" s="201"/>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showGridLines="0" view="pageBreakPreview" topLeftCell="A7" zoomScaleNormal="100" zoomScaleSheetLayoutView="100" workbookViewId="0">
      <selection activeCell="A17" sqref="A17:I17"/>
    </sheetView>
  </sheetViews>
  <sheetFormatPr defaultRowHeight="13.5" outlineLevelRow="1"/>
  <cols>
    <col min="1" max="1" width="4.125" bestFit="1" customWidth="1"/>
    <col min="2" max="2" width="15.25" style="430" customWidth="1"/>
    <col min="3" max="3" width="16.125" style="430" customWidth="1"/>
    <col min="4" max="4" width="17" style="430" customWidth="1"/>
    <col min="5" max="5" width="21.125" style="430" customWidth="1"/>
    <col min="6" max="6" width="16.125" style="430" customWidth="1"/>
    <col min="7" max="7" width="19.625" style="430" customWidth="1"/>
    <col min="8" max="8" width="15.75" style="430" customWidth="1"/>
  </cols>
  <sheetData>
    <row r="1" spans="1:9" ht="27.75" thickBot="1">
      <c r="A1" s="305" t="s">
        <v>130</v>
      </c>
      <c r="B1" s="306" t="s">
        <v>131</v>
      </c>
      <c r="C1" s="306" t="s">
        <v>132</v>
      </c>
      <c r="D1" s="307" t="s">
        <v>133</v>
      </c>
      <c r="E1" s="307" t="s">
        <v>134</v>
      </c>
      <c r="F1" s="307" t="s">
        <v>135</v>
      </c>
      <c r="G1" s="307" t="s">
        <v>136</v>
      </c>
      <c r="H1" s="308" t="s">
        <v>137</v>
      </c>
      <c r="I1" s="307" t="s">
        <v>138</v>
      </c>
    </row>
    <row r="2" spans="1:9" ht="26.25" customHeight="1" outlineLevel="1">
      <c r="A2" s="309" t="s">
        <v>139</v>
      </c>
      <c r="B2" s="310" t="s">
        <v>140</v>
      </c>
      <c r="C2" s="310" t="s">
        <v>258</v>
      </c>
      <c r="D2" s="310" t="s">
        <v>216</v>
      </c>
      <c r="E2" s="310" t="s">
        <v>217</v>
      </c>
      <c r="F2" s="311">
        <v>27519</v>
      </c>
      <c r="G2" s="310" t="s">
        <v>141</v>
      </c>
      <c r="H2" s="312" t="s">
        <v>261</v>
      </c>
      <c r="I2" s="313"/>
    </row>
    <row r="3" spans="1:9" ht="26.25" customHeight="1" outlineLevel="1" thickBot="1">
      <c r="A3" s="314" t="s">
        <v>139</v>
      </c>
      <c r="B3" s="315" t="s">
        <v>142</v>
      </c>
      <c r="C3" s="315" t="s">
        <v>259</v>
      </c>
      <c r="D3" s="315" t="s">
        <v>218</v>
      </c>
      <c r="E3" s="315" t="s">
        <v>219</v>
      </c>
      <c r="F3" s="316">
        <v>31172</v>
      </c>
      <c r="G3" s="315" t="s">
        <v>143</v>
      </c>
      <c r="H3" s="317" t="s">
        <v>260</v>
      </c>
      <c r="I3" s="318"/>
    </row>
    <row r="4" spans="1:9" ht="26.25" customHeight="1">
      <c r="A4" s="319">
        <v>1</v>
      </c>
      <c r="B4" s="416"/>
      <c r="C4" s="416"/>
      <c r="D4" s="416"/>
      <c r="E4" s="416"/>
      <c r="F4" s="432"/>
      <c r="G4" s="416"/>
      <c r="H4" s="416"/>
      <c r="I4" s="416"/>
    </row>
    <row r="5" spans="1:9" ht="26.25" customHeight="1">
      <c r="A5" s="320">
        <v>2</v>
      </c>
      <c r="B5" s="416"/>
      <c r="C5" s="429"/>
      <c r="D5" s="429"/>
      <c r="E5" s="429"/>
      <c r="F5" s="431"/>
      <c r="G5" s="429"/>
      <c r="H5" s="429"/>
      <c r="I5" s="416"/>
    </row>
    <row r="6" spans="1:9" ht="26.25" customHeight="1">
      <c r="A6" s="320">
        <v>3</v>
      </c>
      <c r="B6" s="416"/>
      <c r="C6" s="429"/>
      <c r="D6" s="429"/>
      <c r="E6" s="429"/>
      <c r="F6" s="431"/>
      <c r="G6" s="429"/>
      <c r="H6" s="429"/>
      <c r="I6" s="416"/>
    </row>
    <row r="7" spans="1:9" ht="26.25" customHeight="1">
      <c r="A7" s="320">
        <v>4</v>
      </c>
      <c r="B7" s="429"/>
      <c r="C7" s="429"/>
      <c r="D7" s="429"/>
      <c r="E7" s="429"/>
      <c r="F7" s="431"/>
      <c r="G7" s="429"/>
      <c r="H7" s="429"/>
      <c r="I7" s="416"/>
    </row>
    <row r="8" spans="1:9" ht="26.25" customHeight="1">
      <c r="A8" s="320">
        <v>5</v>
      </c>
      <c r="B8" s="416"/>
      <c r="C8" s="429"/>
      <c r="D8" s="429"/>
      <c r="E8" s="429"/>
      <c r="F8" s="431"/>
      <c r="G8" s="429"/>
      <c r="H8" s="429"/>
      <c r="I8" s="416"/>
    </row>
    <row r="9" spans="1:9" ht="26.25" customHeight="1">
      <c r="A9" s="320">
        <v>6</v>
      </c>
      <c r="B9" s="416"/>
      <c r="C9" s="429"/>
      <c r="D9" s="429"/>
      <c r="E9" s="429"/>
      <c r="F9" s="431"/>
      <c r="G9" s="429"/>
      <c r="H9" s="429"/>
      <c r="I9" s="416"/>
    </row>
    <row r="10" spans="1:9" ht="26.25" customHeight="1">
      <c r="A10" s="320">
        <v>7</v>
      </c>
      <c r="B10" s="416"/>
      <c r="C10" s="429"/>
      <c r="D10" s="429"/>
      <c r="E10" s="429"/>
      <c r="F10" s="431"/>
      <c r="G10" s="429"/>
      <c r="H10" s="429"/>
      <c r="I10" s="416"/>
    </row>
    <row r="11" spans="1:9" ht="26.25" customHeight="1">
      <c r="A11" s="320">
        <v>8</v>
      </c>
      <c r="B11" s="416"/>
      <c r="C11" s="429"/>
      <c r="D11" s="429"/>
      <c r="E11" s="429"/>
      <c r="F11" s="431"/>
      <c r="G11" s="429"/>
      <c r="H11" s="429"/>
      <c r="I11" s="416"/>
    </row>
    <row r="12" spans="1:9" ht="26.25" customHeight="1">
      <c r="A12" s="320">
        <v>9</v>
      </c>
      <c r="B12" s="416"/>
      <c r="C12" s="429"/>
      <c r="D12" s="429"/>
      <c r="E12" s="429"/>
      <c r="F12" s="431"/>
      <c r="G12" s="429"/>
      <c r="H12" s="429"/>
      <c r="I12" s="416"/>
    </row>
    <row r="13" spans="1:9" ht="26.25" customHeight="1">
      <c r="A13" s="320">
        <v>10</v>
      </c>
      <c r="B13" s="416"/>
      <c r="C13" s="429"/>
      <c r="D13" s="429"/>
      <c r="E13" s="429"/>
      <c r="F13" s="431"/>
      <c r="G13" s="429"/>
      <c r="H13" s="429"/>
      <c r="I13" s="416"/>
    </row>
    <row r="14" spans="1:9" ht="26.25" customHeight="1">
      <c r="A14" s="320">
        <v>11</v>
      </c>
      <c r="B14" s="416"/>
      <c r="C14" s="429"/>
      <c r="D14" s="429"/>
      <c r="E14" s="429"/>
      <c r="F14" s="431"/>
      <c r="G14" s="429"/>
      <c r="H14" s="429"/>
      <c r="I14" s="416"/>
    </row>
    <row r="15" spans="1:9" ht="26.25" customHeight="1">
      <c r="A15" s="320">
        <v>12</v>
      </c>
      <c r="B15" s="416"/>
      <c r="C15" s="429"/>
      <c r="D15" s="429"/>
      <c r="E15" s="429"/>
      <c r="F15" s="431"/>
      <c r="G15" s="429"/>
      <c r="H15" s="429"/>
      <c r="I15" s="416"/>
    </row>
    <row r="16" spans="1:9" ht="26.25" customHeight="1">
      <c r="A16" s="320">
        <v>13</v>
      </c>
      <c r="B16" s="429"/>
      <c r="C16" s="429"/>
      <c r="D16" s="429"/>
      <c r="E16" s="429"/>
      <c r="F16" s="431"/>
      <c r="G16" s="429"/>
      <c r="H16" s="429"/>
      <c r="I16" s="416"/>
    </row>
    <row r="17" spans="1:9" ht="76.5" customHeight="1">
      <c r="A17" s="515" t="s">
        <v>262</v>
      </c>
      <c r="B17" s="516"/>
      <c r="C17" s="516"/>
      <c r="D17" s="516"/>
      <c r="E17" s="516"/>
      <c r="F17" s="516"/>
      <c r="G17" s="516"/>
      <c r="H17" s="516"/>
      <c r="I17" s="516"/>
    </row>
    <row r="18" spans="1:9">
      <c r="A18" s="418"/>
    </row>
    <row r="20" spans="1:9" ht="31.15" customHeight="1">
      <c r="A20" s="514"/>
      <c r="B20" s="514"/>
      <c r="C20" s="514"/>
      <c r="D20" s="514"/>
      <c r="E20" s="514"/>
      <c r="F20" s="514"/>
      <c r="G20" s="514"/>
      <c r="H20" s="514"/>
    </row>
  </sheetData>
  <mergeCells count="2">
    <mergeCell ref="A20:H20"/>
    <mergeCell ref="A17:I17"/>
  </mergeCells>
  <phoneticPr fontId="30"/>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95"/>
  <sheetViews>
    <sheetView view="pageBreakPreview" topLeftCell="A10" zoomScale="85" zoomScaleNormal="100" zoomScaleSheetLayoutView="85" workbookViewId="0">
      <selection activeCell="G8" sqref="G8"/>
    </sheetView>
  </sheetViews>
  <sheetFormatPr defaultColWidth="8.875" defaultRowHeight="16.5" customHeight="1"/>
  <cols>
    <col min="1" max="1" width="2" style="369" customWidth="1"/>
    <col min="2" max="2" width="3.5" style="369" customWidth="1"/>
    <col min="3" max="3" width="24.375" style="369" bestFit="1" customWidth="1"/>
    <col min="4" max="4" width="16.125" style="369" customWidth="1"/>
    <col min="5" max="5" width="14.75" style="369" customWidth="1"/>
    <col min="6" max="6" width="14.75" style="369" bestFit="1" customWidth="1"/>
    <col min="7" max="7" width="15.375" style="369" customWidth="1"/>
    <col min="8" max="8" width="5" style="369" customWidth="1"/>
    <col min="9" max="9" width="18.125" style="369" customWidth="1"/>
    <col min="10" max="10" width="1.75" style="369" customWidth="1"/>
    <col min="11" max="11" width="8.875" style="369" customWidth="1"/>
    <col min="12" max="16384" width="8.875" style="369"/>
  </cols>
  <sheetData>
    <row r="1" spans="1:256" s="55" customFormat="1" ht="25.5">
      <c r="A1" s="519" t="s">
        <v>144</v>
      </c>
      <c r="B1" s="519"/>
      <c r="C1" s="519"/>
      <c r="D1" s="519"/>
      <c r="E1" s="519"/>
      <c r="F1" s="519"/>
      <c r="G1" s="519"/>
      <c r="H1" s="519"/>
      <c r="I1" s="519"/>
      <c r="J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22"/>
      <c r="C2" s="322"/>
      <c r="D2" s="322"/>
      <c r="E2" s="322"/>
      <c r="F2" s="322"/>
      <c r="G2" s="322"/>
      <c r="H2" s="322"/>
      <c r="I2" s="322"/>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7" t="s">
        <v>146</v>
      </c>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 customHeight="1">
      <c r="A4" s="323"/>
      <c r="B4" s="520" t="s">
        <v>147</v>
      </c>
      <c r="C4" s="522"/>
      <c r="D4" s="520" t="s">
        <v>148</v>
      </c>
      <c r="E4" s="521"/>
      <c r="F4" s="522"/>
      <c r="G4" s="523" t="s">
        <v>149</v>
      </c>
      <c r="H4" s="524"/>
      <c r="I4" s="525"/>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328"/>
      <c r="C5" s="329"/>
      <c r="D5" s="460" t="s">
        <v>254</v>
      </c>
      <c r="E5" s="330" t="s">
        <v>150</v>
      </c>
      <c r="F5" s="331" t="s">
        <v>151</v>
      </c>
      <c r="G5" s="526"/>
      <c r="H5" s="527"/>
      <c r="I5" s="528"/>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332" t="s">
        <v>152</v>
      </c>
      <c r="C6" s="333"/>
      <c r="D6" s="334">
        <f>E6</f>
        <v>0</v>
      </c>
      <c r="E6" s="335">
        <f>E29</f>
        <v>0</v>
      </c>
      <c r="F6" s="335"/>
      <c r="G6" s="336" t="s">
        <v>124</v>
      </c>
      <c r="H6" s="337"/>
      <c r="I6" s="338"/>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339" t="s">
        <v>153</v>
      </c>
      <c r="C7" s="340"/>
      <c r="D7" s="341">
        <f>F7</f>
        <v>0</v>
      </c>
      <c r="E7" s="342"/>
      <c r="F7" s="342">
        <f>F29</f>
        <v>0</v>
      </c>
      <c r="G7" s="467" t="s">
        <v>263</v>
      </c>
      <c r="H7" s="458"/>
      <c r="I7" s="459"/>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17" t="s">
        <v>154</v>
      </c>
      <c r="C8" s="518"/>
      <c r="D8" s="343">
        <f>SUM(D6:D7)</f>
        <v>0</v>
      </c>
      <c r="E8" s="343">
        <f>E6</f>
        <v>0</v>
      </c>
      <c r="F8" s="343">
        <f>F7</f>
        <v>0</v>
      </c>
      <c r="G8" s="344"/>
      <c r="H8" s="345"/>
      <c r="I8" s="346"/>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7" customHeight="1">
      <c r="A9" s="321"/>
      <c r="B9" s="322"/>
      <c r="C9" s="322"/>
      <c r="D9" s="322"/>
      <c r="E9" s="322"/>
      <c r="F9" s="322"/>
      <c r="G9" s="322"/>
      <c r="H9" s="322"/>
      <c r="I9" s="322"/>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1.75" customHeight="1">
      <c r="A11" s="323"/>
      <c r="B11" s="520" t="s">
        <v>147</v>
      </c>
      <c r="C11" s="522"/>
      <c r="D11" s="520" t="s">
        <v>148</v>
      </c>
      <c r="E11" s="521"/>
      <c r="F11" s="522"/>
      <c r="G11" s="523" t="s">
        <v>149</v>
      </c>
      <c r="H11" s="524"/>
      <c r="I11" s="525"/>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1.75" customHeight="1">
      <c r="A12" s="321"/>
      <c r="B12" s="328"/>
      <c r="C12" s="329"/>
      <c r="D12" s="460" t="s">
        <v>254</v>
      </c>
      <c r="E12" s="330" t="s">
        <v>150</v>
      </c>
      <c r="F12" s="331" t="s">
        <v>151</v>
      </c>
      <c r="G12" s="526"/>
      <c r="H12" s="527"/>
      <c r="I12" s="528"/>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1.75" customHeight="1">
      <c r="A13" s="321"/>
      <c r="B13" s="347" t="s">
        <v>156</v>
      </c>
      <c r="C13" s="348"/>
      <c r="D13" s="349">
        <f>SUM(D14:D16)</f>
        <v>0</v>
      </c>
      <c r="E13" s="350">
        <f>SUM(E14:E16)</f>
        <v>0</v>
      </c>
      <c r="F13" s="350">
        <f>SUM(F14:F16)</f>
        <v>0</v>
      </c>
      <c r="G13" s="435" t="s">
        <v>157</v>
      </c>
      <c r="H13" s="436"/>
      <c r="I13" s="437"/>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8.5">
      <c r="A14" s="321"/>
      <c r="B14" s="351"/>
      <c r="C14" s="352" t="s">
        <v>158</v>
      </c>
      <c r="D14" s="353">
        <f>SUM(E14:F14)</f>
        <v>0</v>
      </c>
      <c r="E14" s="461">
        <v>0</v>
      </c>
      <c r="F14" s="461">
        <v>0</v>
      </c>
      <c r="G14" s="438"/>
      <c r="H14" s="439"/>
      <c r="I14" s="440"/>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8.5">
      <c r="A15" s="321"/>
      <c r="B15" s="351"/>
      <c r="C15" s="352" t="s">
        <v>159</v>
      </c>
      <c r="D15" s="353">
        <f>SUM(E15:F15)</f>
        <v>0</v>
      </c>
      <c r="E15" s="461">
        <v>0</v>
      </c>
      <c r="F15" s="461">
        <v>0</v>
      </c>
      <c r="G15" s="438"/>
      <c r="H15" s="439"/>
      <c r="I15" s="440"/>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8.5">
      <c r="A16" s="321"/>
      <c r="B16" s="351"/>
      <c r="C16" s="352" t="s">
        <v>160</v>
      </c>
      <c r="D16" s="354">
        <f>SUM(E16:F16)</f>
        <v>0</v>
      </c>
      <c r="E16" s="461">
        <v>0</v>
      </c>
      <c r="F16" s="461">
        <v>0</v>
      </c>
      <c r="G16" s="438"/>
      <c r="H16" s="439"/>
      <c r="I16" s="440"/>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6" customHeight="1">
      <c r="A17" s="321"/>
      <c r="B17" s="347" t="s">
        <v>161</v>
      </c>
      <c r="C17" s="348"/>
      <c r="D17" s="349">
        <f>SUM(D18:D21)</f>
        <v>0</v>
      </c>
      <c r="E17" s="350">
        <f>SUM(E18:E21)</f>
        <v>0</v>
      </c>
      <c r="F17" s="350">
        <f>SUM(F18:F21)</f>
        <v>0</v>
      </c>
      <c r="G17" s="435" t="s">
        <v>157</v>
      </c>
      <c r="H17" s="436"/>
      <c r="I17" s="437"/>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6" customHeight="1">
      <c r="A18" s="321"/>
      <c r="B18" s="351"/>
      <c r="C18" s="355" t="s">
        <v>162</v>
      </c>
      <c r="D18" s="353">
        <f>SUM(E18:F18)</f>
        <v>0</v>
      </c>
      <c r="E18" s="461">
        <v>0</v>
      </c>
      <c r="F18" s="461">
        <v>0</v>
      </c>
      <c r="G18" s="441"/>
      <c r="H18" s="442"/>
      <c r="I18" s="443"/>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353">
        <f>SUM(E19:F19)</f>
        <v>0</v>
      </c>
      <c r="E19" s="461">
        <v>0</v>
      </c>
      <c r="F19" s="461">
        <v>0</v>
      </c>
      <c r="G19" s="444"/>
      <c r="H19" s="445"/>
      <c r="I19" s="446"/>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353">
        <f>SUM(E20:F20)</f>
        <v>0</v>
      </c>
      <c r="E20" s="461">
        <v>0</v>
      </c>
      <c r="F20" s="461">
        <v>0</v>
      </c>
      <c r="G20" s="441"/>
      <c r="H20" s="442"/>
      <c r="I20" s="443"/>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6" t="s">
        <v>165</v>
      </c>
      <c r="D21" s="357">
        <f>SUM(E21:F21)</f>
        <v>0</v>
      </c>
      <c r="E21" s="462">
        <v>0</v>
      </c>
      <c r="F21" s="463">
        <v>0</v>
      </c>
      <c r="G21" s="441"/>
      <c r="H21" s="442"/>
      <c r="I21" s="443"/>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50">
        <f>SUM(E23:E24)</f>
        <v>0</v>
      </c>
      <c r="F22" s="350">
        <f>SUM(F23:F24)</f>
        <v>0</v>
      </c>
      <c r="G22" s="447" t="s">
        <v>167</v>
      </c>
      <c r="H22" s="448"/>
      <c r="I22" s="449"/>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353">
        <f t="shared" ref="D23:D28" si="0">SUM(E23:F23)</f>
        <v>0</v>
      </c>
      <c r="E23" s="464">
        <v>0</v>
      </c>
      <c r="F23" s="464">
        <v>0</v>
      </c>
      <c r="G23" s="450"/>
      <c r="H23" s="451"/>
      <c r="I23" s="452"/>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6.25" customHeight="1">
      <c r="A24" s="321"/>
      <c r="B24" s="361"/>
      <c r="C24" s="363" t="s">
        <v>169</v>
      </c>
      <c r="D24" s="354">
        <f t="shared" si="0"/>
        <v>0</v>
      </c>
      <c r="E24" s="462">
        <v>0</v>
      </c>
      <c r="F24" s="462">
        <v>0</v>
      </c>
      <c r="G24" s="453"/>
      <c r="H24" s="454"/>
      <c r="I24" s="455"/>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364">
        <f t="shared" si="0"/>
        <v>0</v>
      </c>
      <c r="E25" s="465">
        <v>0</v>
      </c>
      <c r="F25" s="465">
        <v>0</v>
      </c>
      <c r="G25" s="447" t="s">
        <v>167</v>
      </c>
      <c r="H25" s="448"/>
      <c r="I25" s="449"/>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242</v>
      </c>
      <c r="C26" s="348"/>
      <c r="D26" s="364">
        <f t="shared" si="0"/>
        <v>0</v>
      </c>
      <c r="E26" s="466">
        <v>0</v>
      </c>
      <c r="F26" s="466">
        <v>0</v>
      </c>
      <c r="G26" s="456" t="s">
        <v>243</v>
      </c>
      <c r="H26" s="448"/>
      <c r="I26" s="449"/>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21.75" customHeight="1">
      <c r="A27" s="321"/>
      <c r="B27" s="61" t="s">
        <v>241</v>
      </c>
      <c r="C27" s="348"/>
      <c r="D27" s="364">
        <f t="shared" si="0"/>
        <v>0</v>
      </c>
      <c r="E27" s="466">
        <v>0</v>
      </c>
      <c r="F27" s="466">
        <v>0</v>
      </c>
      <c r="G27" s="447" t="s">
        <v>167</v>
      </c>
      <c r="H27" s="448"/>
      <c r="I27" s="449"/>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21.75" customHeight="1">
      <c r="A28" s="321"/>
      <c r="B28" s="61" t="s">
        <v>225</v>
      </c>
      <c r="C28" s="348"/>
      <c r="D28" s="364">
        <f t="shared" si="0"/>
        <v>0</v>
      </c>
      <c r="E28" s="466">
        <v>0</v>
      </c>
      <c r="F28" s="466">
        <v>0</v>
      </c>
      <c r="G28" s="457" t="s">
        <v>251</v>
      </c>
      <c r="H28" s="448"/>
      <c r="I28" s="449"/>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17" t="s">
        <v>171</v>
      </c>
      <c r="C29" s="518"/>
      <c r="D29" s="343">
        <f>SUM(D13,D17,D22,D25:D26,D27:D28)</f>
        <v>0</v>
      </c>
      <c r="E29" s="343">
        <f>SUM(E13,E17,E22,E25:E26,E27:E28)</f>
        <v>0</v>
      </c>
      <c r="F29" s="343">
        <f>SUM(F13,F17,F22,F25:F26,F27:F28)</f>
        <v>0</v>
      </c>
      <c r="G29" s="365"/>
      <c r="H29" s="366"/>
      <c r="I29" s="367"/>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68"/>
      <c r="H30" s="368"/>
      <c r="I30" s="368"/>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9055118110236221" bottom="0" header="1.299212598425197" footer="0.23622047244094491"/>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IV97"/>
  <sheetViews>
    <sheetView view="pageBreakPreview" zoomScale="70" zoomScaleNormal="100" zoomScaleSheetLayoutView="70" workbookViewId="0">
      <selection activeCell="I7" sqref="I7"/>
    </sheetView>
  </sheetViews>
  <sheetFormatPr defaultColWidth="2" defaultRowHeight="16.5" customHeight="1"/>
  <cols>
    <col min="1" max="1" width="2" style="369" customWidth="1"/>
    <col min="2" max="2" width="3.5" style="369" customWidth="1"/>
    <col min="3" max="3" width="25.5" style="369" bestFit="1" customWidth="1"/>
    <col min="4" max="7" width="12.125" style="369" customWidth="1"/>
    <col min="8" max="8" width="15.75" style="369" customWidth="1"/>
    <col min="9" max="9" width="40.5" style="369" bestFit="1" customWidth="1"/>
    <col min="10" max="10" width="25.75" style="393" customWidth="1"/>
    <col min="11" max="11" width="1.75" style="369" customWidth="1"/>
    <col min="12" max="255" width="8.875" style="369" customWidth="1"/>
    <col min="256" max="16384" width="2" style="369"/>
  </cols>
  <sheetData>
    <row r="1" spans="1:256" s="55" customFormat="1" ht="25.5">
      <c r="A1" s="321"/>
      <c r="B1" s="519" t="s">
        <v>172</v>
      </c>
      <c r="C1" s="519"/>
      <c r="D1" s="519"/>
      <c r="E1" s="519"/>
      <c r="F1" s="519"/>
      <c r="G1" s="519"/>
      <c r="H1" s="519"/>
      <c r="I1" s="519"/>
      <c r="J1" s="519"/>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70"/>
      <c r="C2" s="370"/>
      <c r="D2" s="370"/>
      <c r="E2" s="370"/>
      <c r="F2" s="370"/>
      <c r="G2" s="370"/>
      <c r="H2" s="370"/>
      <c r="I2" s="370"/>
      <c r="J2" s="370"/>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6"/>
      <c r="J3" s="327" t="s">
        <v>146</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4" customHeight="1">
      <c r="A4" s="323"/>
      <c r="B4" s="532" t="s">
        <v>147</v>
      </c>
      <c r="C4" s="532"/>
      <c r="D4" s="532" t="s">
        <v>173</v>
      </c>
      <c r="E4" s="532" t="s">
        <v>174</v>
      </c>
      <c r="F4" s="532"/>
      <c r="G4" s="532"/>
      <c r="H4" s="533" t="s">
        <v>175</v>
      </c>
      <c r="I4" s="532" t="s">
        <v>149</v>
      </c>
      <c r="J4" s="531" t="s">
        <v>256</v>
      </c>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532"/>
      <c r="C5" s="532"/>
      <c r="D5" s="532"/>
      <c r="E5" s="433" t="s">
        <v>255</v>
      </c>
      <c r="F5" s="371" t="s">
        <v>176</v>
      </c>
      <c r="G5" s="371" t="s">
        <v>151</v>
      </c>
      <c r="H5" s="534"/>
      <c r="I5" s="532"/>
      <c r="J5" s="53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529" t="s">
        <v>152</v>
      </c>
      <c r="C6" s="530"/>
      <c r="D6" s="341">
        <f>E6</f>
        <v>0</v>
      </c>
      <c r="E6" s="372">
        <f>SUM(F6:G6)</f>
        <v>0</v>
      </c>
      <c r="F6" s="335">
        <f>F29</f>
        <v>0</v>
      </c>
      <c r="G6" s="335">
        <v>0</v>
      </c>
      <c r="H6" s="373">
        <f>D6-E6</f>
        <v>0</v>
      </c>
      <c r="I6" s="336" t="s">
        <v>124</v>
      </c>
      <c r="J6" s="484"/>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537" t="s">
        <v>177</v>
      </c>
      <c r="C7" s="538"/>
      <c r="D7" s="341">
        <f>E7</f>
        <v>0</v>
      </c>
      <c r="E7" s="372">
        <f>SUM(F7:G7)</f>
        <v>0</v>
      </c>
      <c r="F7" s="342">
        <v>0</v>
      </c>
      <c r="G7" s="342">
        <f>G29</f>
        <v>0</v>
      </c>
      <c r="H7" s="373">
        <f>D7-E7</f>
        <v>0</v>
      </c>
      <c r="I7" s="467" t="s">
        <v>257</v>
      </c>
      <c r="J7" s="48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35" t="s">
        <v>154</v>
      </c>
      <c r="C8" s="536"/>
      <c r="D8" s="374">
        <f>SUM(D6:D7)</f>
        <v>0</v>
      </c>
      <c r="E8" s="374">
        <f>SUM(E6:E7)</f>
        <v>0</v>
      </c>
      <c r="F8" s="374">
        <f>SUM(F6:F7)</f>
        <v>0</v>
      </c>
      <c r="G8" s="374">
        <f>SUM(G6:G7)</f>
        <v>0</v>
      </c>
      <c r="H8" s="375">
        <f>D8-E8</f>
        <v>0</v>
      </c>
      <c r="I8" s="376"/>
      <c r="J8" s="377"/>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6.85" customHeight="1">
      <c r="A9" s="321"/>
      <c r="B9" s="370"/>
      <c r="C9" s="370"/>
      <c r="D9" s="370"/>
      <c r="E9" s="370"/>
      <c r="F9" s="370"/>
      <c r="G9" s="370"/>
      <c r="H9" s="370"/>
      <c r="I9" s="370"/>
      <c r="J9" s="370"/>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7" t="s">
        <v>146</v>
      </c>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2.5" customHeight="1">
      <c r="A11" s="323"/>
      <c r="B11" s="532" t="s">
        <v>147</v>
      </c>
      <c r="C11" s="532"/>
      <c r="D11" s="532" t="s">
        <v>173</v>
      </c>
      <c r="E11" s="532" t="s">
        <v>174</v>
      </c>
      <c r="F11" s="532"/>
      <c r="G11" s="532"/>
      <c r="H11" s="533" t="s">
        <v>178</v>
      </c>
      <c r="I11" s="532" t="s">
        <v>149</v>
      </c>
      <c r="J11" s="531" t="s">
        <v>256</v>
      </c>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2.5" customHeight="1">
      <c r="A12" s="321"/>
      <c r="B12" s="532"/>
      <c r="C12" s="532"/>
      <c r="D12" s="532"/>
      <c r="E12" s="468" t="s">
        <v>255</v>
      </c>
      <c r="F12" s="371" t="s">
        <v>176</v>
      </c>
      <c r="G12" s="371" t="s">
        <v>151</v>
      </c>
      <c r="H12" s="534"/>
      <c r="I12" s="532"/>
      <c r="J12" s="53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2.5" customHeight="1">
      <c r="A13" s="321"/>
      <c r="B13" s="347" t="s">
        <v>156</v>
      </c>
      <c r="C13" s="348"/>
      <c r="D13" s="378">
        <f>SUM(D14:D16)</f>
        <v>0</v>
      </c>
      <c r="E13" s="378">
        <f>SUM(E14:E16)</f>
        <v>0</v>
      </c>
      <c r="F13" s="379">
        <f>SUM(F14:F16)</f>
        <v>0</v>
      </c>
      <c r="G13" s="379">
        <f>SUM(G14:G16)</f>
        <v>0</v>
      </c>
      <c r="H13" s="380">
        <f t="shared" ref="H13:H28" si="0">D13-E13</f>
        <v>0</v>
      </c>
      <c r="I13" s="435" t="s">
        <v>157</v>
      </c>
      <c r="J13" s="469"/>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9.45" customHeight="1">
      <c r="A14" s="321"/>
      <c r="B14" s="351"/>
      <c r="C14" s="352" t="s">
        <v>158</v>
      </c>
      <c r="D14" s="485">
        <v>0</v>
      </c>
      <c r="E14" s="381">
        <f>SUM(F14:G14)</f>
        <v>0</v>
      </c>
      <c r="F14" s="489">
        <v>0</v>
      </c>
      <c r="G14" s="489">
        <v>0</v>
      </c>
      <c r="H14" s="373">
        <f t="shared" si="0"/>
        <v>0</v>
      </c>
      <c r="I14" s="470"/>
      <c r="J14" s="471" t="s">
        <v>1</v>
      </c>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6.45" customHeight="1">
      <c r="A15" s="321"/>
      <c r="B15" s="351"/>
      <c r="C15" s="352" t="s">
        <v>159</v>
      </c>
      <c r="D15" s="485">
        <v>0</v>
      </c>
      <c r="E15" s="381">
        <f>SUM(F15:G15)</f>
        <v>0</v>
      </c>
      <c r="F15" s="489">
        <v>0</v>
      </c>
      <c r="G15" s="489">
        <v>0</v>
      </c>
      <c r="H15" s="373">
        <f t="shared" si="0"/>
        <v>0</v>
      </c>
      <c r="I15" s="470"/>
      <c r="J15" s="471" t="s">
        <v>1</v>
      </c>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9.45" customHeight="1">
      <c r="A16" s="321"/>
      <c r="B16" s="351"/>
      <c r="C16" s="352" t="s">
        <v>160</v>
      </c>
      <c r="D16" s="485">
        <v>0</v>
      </c>
      <c r="E16" s="381">
        <f>SUM(F16:G16)</f>
        <v>0</v>
      </c>
      <c r="F16" s="489">
        <v>0</v>
      </c>
      <c r="G16" s="489">
        <v>0</v>
      </c>
      <c r="H16" s="373">
        <f t="shared" si="0"/>
        <v>0</v>
      </c>
      <c r="I16" s="470"/>
      <c r="J16" s="472"/>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75" customHeight="1">
      <c r="A17" s="321"/>
      <c r="B17" s="347" t="s">
        <v>161</v>
      </c>
      <c r="C17" s="348"/>
      <c r="D17" s="378">
        <f>SUM(D18:D21)</f>
        <v>0</v>
      </c>
      <c r="E17" s="378">
        <f>SUM(E18:E21)</f>
        <v>0</v>
      </c>
      <c r="F17" s="379">
        <f>SUM(F18:F21)</f>
        <v>0</v>
      </c>
      <c r="G17" s="379">
        <f>SUM(G18:G21)</f>
        <v>0</v>
      </c>
      <c r="H17" s="380">
        <f t="shared" si="0"/>
        <v>0</v>
      </c>
      <c r="I17" s="435" t="s">
        <v>157</v>
      </c>
      <c r="J17" s="473"/>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75" customHeight="1">
      <c r="A18" s="321"/>
      <c r="B18" s="351"/>
      <c r="C18" s="355" t="s">
        <v>162</v>
      </c>
      <c r="D18" s="485">
        <v>0</v>
      </c>
      <c r="E18" s="381">
        <f>SUM(F18:G18)</f>
        <v>0</v>
      </c>
      <c r="F18" s="489">
        <v>0</v>
      </c>
      <c r="G18" s="489">
        <v>0</v>
      </c>
      <c r="H18" s="373">
        <f t="shared" si="0"/>
        <v>0</v>
      </c>
      <c r="I18" s="441"/>
      <c r="J18" s="471" t="s">
        <v>1</v>
      </c>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485">
        <v>0</v>
      </c>
      <c r="E19" s="381">
        <f>SUM(F19:G19)</f>
        <v>0</v>
      </c>
      <c r="F19" s="489">
        <v>0</v>
      </c>
      <c r="G19" s="489">
        <v>0</v>
      </c>
      <c r="H19" s="373">
        <f t="shared" si="0"/>
        <v>0</v>
      </c>
      <c r="I19" s="444"/>
      <c r="J19" s="471" t="s">
        <v>1</v>
      </c>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485">
        <v>0</v>
      </c>
      <c r="E20" s="381">
        <f>SUM(F20:G20)</f>
        <v>0</v>
      </c>
      <c r="F20" s="489">
        <v>0</v>
      </c>
      <c r="G20" s="489">
        <v>0</v>
      </c>
      <c r="H20" s="373">
        <f t="shared" si="0"/>
        <v>0</v>
      </c>
      <c r="I20" s="441"/>
      <c r="J20" s="47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5" t="s">
        <v>220</v>
      </c>
      <c r="D21" s="486">
        <v>0</v>
      </c>
      <c r="E21" s="381">
        <f>SUM(F21:G21)</f>
        <v>0</v>
      </c>
      <c r="F21" s="489">
        <v>0</v>
      </c>
      <c r="G21" s="489">
        <v>0</v>
      </c>
      <c r="H21" s="382">
        <f>D21-E21</f>
        <v>0</v>
      </c>
      <c r="I21" s="441"/>
      <c r="J21" s="474"/>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83">
        <f>SUM(E23:E24)</f>
        <v>0</v>
      </c>
      <c r="F22" s="350">
        <f>SUM(F23:F24)</f>
        <v>0</v>
      </c>
      <c r="G22" s="350">
        <f>SUM(G23:G24)</f>
        <v>0</v>
      </c>
      <c r="H22" s="380">
        <f t="shared" si="0"/>
        <v>0</v>
      </c>
      <c r="I22" s="475" t="s">
        <v>167</v>
      </c>
      <c r="J22" s="476"/>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487">
        <v>0</v>
      </c>
      <c r="E23" s="353">
        <f t="shared" ref="E23:E28" si="1">SUM(F23:G23)</f>
        <v>0</v>
      </c>
      <c r="F23" s="464">
        <v>0</v>
      </c>
      <c r="G23" s="464">
        <v>0</v>
      </c>
      <c r="H23" s="373">
        <f>D23-E23</f>
        <v>0</v>
      </c>
      <c r="I23" s="477"/>
      <c r="J23" s="478"/>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1.75" customHeight="1">
      <c r="A24" s="321"/>
      <c r="B24" s="361"/>
      <c r="C24" s="363" t="s">
        <v>169</v>
      </c>
      <c r="D24" s="486">
        <v>0</v>
      </c>
      <c r="E24" s="354">
        <f t="shared" si="1"/>
        <v>0</v>
      </c>
      <c r="F24" s="462">
        <v>0</v>
      </c>
      <c r="G24" s="462">
        <v>0</v>
      </c>
      <c r="H24" s="384">
        <f>D24-E24</f>
        <v>0</v>
      </c>
      <c r="I24" s="479"/>
      <c r="J24" s="480"/>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488">
        <v>0</v>
      </c>
      <c r="E25" s="385">
        <f t="shared" si="1"/>
        <v>0</v>
      </c>
      <c r="F25" s="465">
        <v>0</v>
      </c>
      <c r="G25" s="465">
        <v>0</v>
      </c>
      <c r="H25" s="386">
        <f t="shared" si="0"/>
        <v>0</v>
      </c>
      <c r="I25" s="481" t="s">
        <v>167</v>
      </c>
      <c r="J25" s="482"/>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240</v>
      </c>
      <c r="C26" s="348"/>
      <c r="D26" s="488">
        <v>0</v>
      </c>
      <c r="E26" s="364">
        <f t="shared" si="1"/>
        <v>0</v>
      </c>
      <c r="F26" s="466">
        <v>0</v>
      </c>
      <c r="G26" s="466">
        <v>0</v>
      </c>
      <c r="H26" s="387">
        <f t="shared" ref="H26" si="2">D26-E26</f>
        <v>0</v>
      </c>
      <c r="I26" s="481" t="s">
        <v>243</v>
      </c>
      <c r="J26" s="482"/>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16.5" customHeight="1">
      <c r="A27" s="321"/>
      <c r="B27" s="61" t="s">
        <v>241</v>
      </c>
      <c r="C27" s="348"/>
      <c r="D27" s="488">
        <v>0</v>
      </c>
      <c r="E27" s="364">
        <f t="shared" si="1"/>
        <v>0</v>
      </c>
      <c r="F27" s="466">
        <v>0</v>
      </c>
      <c r="G27" s="466">
        <v>0</v>
      </c>
      <c r="H27" s="387">
        <f t="shared" si="0"/>
        <v>0</v>
      </c>
      <c r="I27" s="481" t="s">
        <v>167</v>
      </c>
      <c r="J27" s="482"/>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16.5" customHeight="1">
      <c r="A28" s="321"/>
      <c r="B28" s="61" t="s">
        <v>225</v>
      </c>
      <c r="C28" s="348"/>
      <c r="D28" s="488">
        <v>0</v>
      </c>
      <c r="E28" s="364">
        <f t="shared" si="1"/>
        <v>0</v>
      </c>
      <c r="F28" s="466">
        <v>0</v>
      </c>
      <c r="G28" s="466">
        <v>0</v>
      </c>
      <c r="H28" s="387">
        <f t="shared" si="0"/>
        <v>0</v>
      </c>
      <c r="I28" s="457" t="s">
        <v>251</v>
      </c>
      <c r="J28" s="482"/>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35" t="s">
        <v>171</v>
      </c>
      <c r="C29" s="536"/>
      <c r="D29" s="374">
        <f>SUM(D13,D17,D22,D25:D26,D27:D28)</f>
        <v>0</v>
      </c>
      <c r="E29" s="374">
        <f>SUM(E13,E17,E22,E25:E26,E27:E28)</f>
        <v>0</v>
      </c>
      <c r="F29" s="374">
        <f>SUM(F13,F17,F22,F25:F26,F27:F28)</f>
        <v>0</v>
      </c>
      <c r="G29" s="374">
        <f>SUM(G13,G17,G22,G25:G26,G27:G28)</f>
        <v>0</v>
      </c>
      <c r="H29" s="375">
        <f>D29-E29</f>
        <v>0</v>
      </c>
      <c r="I29" s="388"/>
      <c r="J29" s="389"/>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21"/>
      <c r="H30" s="390"/>
      <c r="I30" s="321"/>
      <c r="J30" s="391" t="s">
        <v>179</v>
      </c>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t="s">
        <v>26</v>
      </c>
      <c r="I31" s="368"/>
      <c r="J31" s="392"/>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92"/>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92"/>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92"/>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92"/>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1"/>
      <c r="BB36" s="321"/>
      <c r="BC36" s="321"/>
      <c r="BD36" s="321"/>
      <c r="BE36" s="321"/>
      <c r="BF36" s="321"/>
      <c r="BG36" s="321"/>
      <c r="BH36" s="321"/>
      <c r="BI36" s="321"/>
      <c r="BJ36" s="321"/>
      <c r="BK36" s="321"/>
      <c r="BL36" s="321"/>
      <c r="BM36" s="321"/>
      <c r="BN36" s="321"/>
      <c r="BO36" s="321"/>
      <c r="BP36" s="321"/>
      <c r="BQ36" s="321"/>
      <c r="BR36" s="321"/>
      <c r="BS36" s="321"/>
      <c r="BT36" s="321"/>
      <c r="BU36" s="321"/>
      <c r="BV36" s="321"/>
      <c r="BW36" s="321"/>
      <c r="BX36" s="321"/>
      <c r="BY36" s="321"/>
      <c r="BZ36" s="321"/>
      <c r="CA36" s="321"/>
      <c r="CB36" s="321"/>
      <c r="CC36" s="321"/>
      <c r="CD36" s="321"/>
      <c r="CE36" s="321"/>
      <c r="CF36" s="321"/>
      <c r="CG36" s="321"/>
      <c r="CH36" s="321"/>
      <c r="CI36" s="321"/>
      <c r="CJ36" s="321"/>
      <c r="CK36" s="321"/>
      <c r="CL36" s="321"/>
      <c r="CM36" s="321"/>
      <c r="CN36" s="321"/>
      <c r="CO36" s="321"/>
      <c r="CP36" s="321"/>
      <c r="CQ36" s="321"/>
      <c r="CR36" s="321"/>
      <c r="CS36" s="321"/>
      <c r="CT36" s="321"/>
      <c r="CU36" s="321"/>
      <c r="CV36" s="321"/>
      <c r="CW36" s="321"/>
      <c r="CX36" s="321"/>
      <c r="CY36" s="321"/>
      <c r="CZ36" s="321"/>
      <c r="DA36" s="321"/>
      <c r="DB36" s="321"/>
      <c r="DC36" s="321"/>
      <c r="DD36" s="321"/>
      <c r="DE36" s="321"/>
      <c r="DF36" s="321"/>
      <c r="DG36" s="321"/>
      <c r="DH36" s="321"/>
      <c r="DI36" s="321"/>
      <c r="DJ36" s="321"/>
      <c r="DK36" s="321"/>
      <c r="DL36" s="321"/>
      <c r="DM36" s="321"/>
      <c r="DN36" s="321"/>
      <c r="DO36" s="321"/>
      <c r="DP36" s="321"/>
      <c r="DQ36" s="321"/>
      <c r="DR36" s="321"/>
      <c r="DS36" s="321"/>
      <c r="DT36" s="321"/>
      <c r="DU36" s="321"/>
      <c r="DV36" s="321"/>
      <c r="DW36" s="321"/>
      <c r="DX36" s="321"/>
      <c r="DY36" s="321"/>
      <c r="DZ36" s="321"/>
      <c r="EA36" s="321"/>
      <c r="EB36" s="321"/>
      <c r="EC36" s="321"/>
      <c r="ED36" s="321"/>
      <c r="EE36" s="321"/>
      <c r="EF36" s="321"/>
      <c r="EG36" s="321"/>
      <c r="EH36" s="321"/>
      <c r="EI36" s="321"/>
      <c r="EJ36" s="321"/>
      <c r="EK36" s="321"/>
      <c r="EL36" s="321"/>
      <c r="EM36" s="321"/>
      <c r="EN36" s="321"/>
      <c r="EO36" s="321"/>
      <c r="EP36" s="321"/>
      <c r="EQ36" s="321"/>
      <c r="ER36" s="321"/>
      <c r="ES36" s="321"/>
      <c r="ET36" s="321"/>
      <c r="EU36" s="321"/>
      <c r="EV36" s="321"/>
      <c r="EW36" s="321"/>
      <c r="EX36" s="321"/>
      <c r="EY36" s="321"/>
      <c r="EZ36" s="321"/>
      <c r="FA36" s="321"/>
      <c r="FB36" s="321"/>
      <c r="FC36" s="321"/>
      <c r="FD36" s="321"/>
      <c r="FE36" s="321"/>
      <c r="FF36" s="321"/>
      <c r="FG36" s="321"/>
      <c r="FH36" s="321"/>
      <c r="FI36" s="321"/>
      <c r="FJ36" s="321"/>
      <c r="FK36" s="321"/>
      <c r="FL36" s="321"/>
      <c r="FM36" s="321"/>
      <c r="FN36" s="321"/>
      <c r="FO36" s="321"/>
      <c r="FP36" s="321"/>
      <c r="FQ36" s="321"/>
      <c r="FR36" s="321"/>
      <c r="FS36" s="321"/>
      <c r="FT36" s="321"/>
      <c r="FU36" s="321"/>
      <c r="FV36" s="321"/>
      <c r="FW36" s="321"/>
      <c r="FX36" s="321"/>
      <c r="FY36" s="321"/>
      <c r="FZ36" s="321"/>
      <c r="GA36" s="321"/>
      <c r="GB36" s="321"/>
      <c r="GC36" s="321"/>
      <c r="GD36" s="321"/>
      <c r="GE36" s="321"/>
      <c r="GF36" s="321"/>
      <c r="GG36" s="321"/>
      <c r="GH36" s="321"/>
      <c r="GI36" s="321"/>
      <c r="GJ36" s="321"/>
      <c r="GK36" s="321"/>
      <c r="GL36" s="321"/>
      <c r="GM36" s="321"/>
      <c r="GN36" s="321"/>
      <c r="GO36" s="321"/>
      <c r="GP36" s="321"/>
      <c r="GQ36" s="321"/>
      <c r="GR36" s="321"/>
      <c r="GS36" s="321"/>
      <c r="GT36" s="321"/>
      <c r="GU36" s="321"/>
      <c r="GV36" s="321"/>
      <c r="GW36" s="321"/>
      <c r="GX36" s="321"/>
      <c r="GY36" s="321"/>
      <c r="GZ36" s="321"/>
      <c r="HA36" s="321"/>
      <c r="HB36" s="321"/>
      <c r="HC36" s="321"/>
      <c r="HD36" s="321"/>
      <c r="HE36" s="321"/>
      <c r="HF36" s="321"/>
      <c r="HG36" s="321"/>
      <c r="HH36" s="321"/>
      <c r="HI36" s="321"/>
      <c r="HJ36" s="321"/>
      <c r="HK36" s="321"/>
      <c r="HL36" s="321"/>
      <c r="HM36" s="321"/>
      <c r="HN36" s="321"/>
      <c r="HO36" s="321"/>
      <c r="HP36" s="321"/>
      <c r="HQ36" s="321"/>
      <c r="HR36" s="321"/>
      <c r="HS36" s="321"/>
      <c r="HT36" s="321"/>
      <c r="HU36" s="321"/>
      <c r="HV36" s="321"/>
      <c r="HW36" s="321"/>
      <c r="HX36" s="321"/>
      <c r="HY36" s="321"/>
      <c r="HZ36" s="321"/>
      <c r="IA36" s="321"/>
      <c r="IB36" s="321"/>
      <c r="IC36" s="321"/>
      <c r="ID36" s="321"/>
      <c r="IE36" s="321"/>
      <c r="IF36" s="321"/>
      <c r="IG36" s="321"/>
      <c r="IH36" s="321"/>
      <c r="II36" s="321"/>
      <c r="IJ36" s="321"/>
      <c r="IK36" s="321"/>
      <c r="IL36" s="321"/>
      <c r="IM36" s="321"/>
      <c r="IN36" s="321"/>
      <c r="IO36" s="321"/>
      <c r="IP36" s="321"/>
      <c r="IQ36" s="321"/>
      <c r="IR36" s="321"/>
      <c r="IS36" s="321"/>
      <c r="IT36" s="321"/>
      <c r="IU36" s="321"/>
      <c r="IV36" s="321"/>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69"/>
    </row>
    <row r="52" spans="10:10" ht="21.75" customHeight="1">
      <c r="J52" s="369"/>
    </row>
    <row r="53" spans="10:10" ht="21.75" customHeight="1">
      <c r="J53" s="369"/>
    </row>
    <row r="54" spans="10:10" ht="21.75" customHeight="1">
      <c r="J54" s="369"/>
    </row>
    <row r="55" spans="10:10" ht="21.75" customHeight="1">
      <c r="J55" s="369"/>
    </row>
    <row r="56" spans="10:10" ht="21.75" customHeight="1">
      <c r="J56" s="369"/>
    </row>
    <row r="57" spans="10:10" ht="21.75" customHeight="1">
      <c r="J57" s="369"/>
    </row>
    <row r="58" spans="10:10" ht="21.75" customHeight="1">
      <c r="J58" s="369"/>
    </row>
    <row r="59" spans="10:10" ht="21.75" customHeight="1">
      <c r="J59" s="369"/>
    </row>
    <row r="60" spans="10:10" ht="21.75" customHeight="1">
      <c r="J60" s="369"/>
    </row>
    <row r="61" spans="10:10" ht="21.75" customHeight="1">
      <c r="J61" s="369"/>
    </row>
    <row r="62" spans="10:10" ht="21.75" customHeight="1">
      <c r="J62" s="369"/>
    </row>
    <row r="63" spans="10:10" ht="21.75" customHeight="1">
      <c r="J63" s="369"/>
    </row>
    <row r="64" spans="10:10" ht="21.75" customHeight="1">
      <c r="J64" s="369"/>
    </row>
    <row r="65" spans="10:10" ht="21.75" customHeight="1">
      <c r="J65" s="369"/>
    </row>
    <row r="66" spans="10:10" ht="21.75" customHeight="1">
      <c r="J66" s="369"/>
    </row>
    <row r="67" spans="10:10" ht="21.75" customHeight="1">
      <c r="J67" s="369"/>
    </row>
    <row r="68" spans="10:10" ht="21.75" customHeight="1">
      <c r="J68" s="369"/>
    </row>
    <row r="69" spans="10:10" ht="21.75" customHeight="1">
      <c r="J69" s="369"/>
    </row>
    <row r="70" spans="10:10" ht="21.75" customHeight="1">
      <c r="J70" s="369"/>
    </row>
    <row r="71" spans="10:10" ht="21.75" customHeight="1">
      <c r="J71" s="369"/>
    </row>
    <row r="72" spans="10:10" ht="21.75" customHeight="1">
      <c r="J72" s="369"/>
    </row>
    <row r="73" spans="10:10" ht="21.75" customHeight="1">
      <c r="J73" s="369"/>
    </row>
    <row r="74" spans="10:10" ht="21.75" customHeight="1">
      <c r="J74" s="369"/>
    </row>
    <row r="75" spans="10:10" ht="21.75" customHeight="1">
      <c r="J75" s="369"/>
    </row>
    <row r="76" spans="10:10" ht="21.75" customHeight="1">
      <c r="J76" s="369"/>
    </row>
    <row r="77" spans="10:10" ht="21.75" customHeight="1">
      <c r="J77" s="369"/>
    </row>
    <row r="78" spans="10:10" ht="21.75" customHeight="1">
      <c r="J78" s="369"/>
    </row>
    <row r="79" spans="10:10" ht="21.75" customHeight="1">
      <c r="J79" s="369"/>
    </row>
    <row r="80" spans="10:10" ht="21.75" customHeight="1">
      <c r="J80" s="369"/>
    </row>
    <row r="81" spans="10:10" ht="21.75" customHeight="1">
      <c r="J81" s="369"/>
    </row>
    <row r="82" spans="10:10" ht="21.75" customHeight="1">
      <c r="J82" s="369"/>
    </row>
    <row r="83" spans="10:10" ht="21.75" customHeight="1">
      <c r="J83" s="369"/>
    </row>
    <row r="84" spans="10:10" ht="21.75" customHeight="1">
      <c r="J84" s="369"/>
    </row>
    <row r="85" spans="10:10" ht="21.75" customHeight="1">
      <c r="J85" s="369"/>
    </row>
    <row r="86" spans="10:10" ht="21.75" customHeight="1">
      <c r="J86" s="369"/>
    </row>
    <row r="87" spans="10:10" ht="21.75" customHeight="1">
      <c r="J87" s="369"/>
    </row>
    <row r="88" spans="10:10" ht="21.75" customHeight="1">
      <c r="J88" s="369"/>
    </row>
    <row r="89" spans="10:10" ht="21.75" customHeight="1">
      <c r="J89" s="369"/>
    </row>
    <row r="90" spans="10:10" ht="21.75" customHeight="1">
      <c r="J90" s="369"/>
    </row>
    <row r="91" spans="10:10" ht="21.75" customHeight="1">
      <c r="J91" s="369"/>
    </row>
    <row r="92" spans="10:10" ht="21.75" customHeight="1">
      <c r="J92" s="369"/>
    </row>
    <row r="93" spans="10:10" ht="21.75" customHeight="1">
      <c r="J93" s="369"/>
    </row>
    <row r="94" spans="10:10" ht="21.75" customHeight="1">
      <c r="J94" s="369"/>
    </row>
    <row r="95" spans="10:10" ht="21.75" customHeight="1">
      <c r="J95" s="369"/>
    </row>
    <row r="96" spans="10:10" ht="16.5" customHeight="1">
      <c r="J96" s="369"/>
    </row>
    <row r="97" spans="10:10" ht="16.5" customHeight="1">
      <c r="J97" s="369"/>
    </row>
  </sheetData>
  <sheetProtection sheet="1" objects="1" scenarios="1"/>
  <mergeCells count="17">
    <mergeCell ref="I11:I12"/>
    <mergeCell ref="J11:J12"/>
    <mergeCell ref="B29:C29"/>
    <mergeCell ref="B7:C7"/>
    <mergeCell ref="B8:C8"/>
    <mergeCell ref="B11:C12"/>
    <mergeCell ref="D11:D12"/>
    <mergeCell ref="E11:G11"/>
    <mergeCell ref="H11:H12"/>
    <mergeCell ref="B6:C6"/>
    <mergeCell ref="J4:J5"/>
    <mergeCell ref="B1:J1"/>
    <mergeCell ref="B4:C5"/>
    <mergeCell ref="D4:D5"/>
    <mergeCell ref="E4:G4"/>
    <mergeCell ref="H4:H5"/>
    <mergeCell ref="I4:I5"/>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pageSetUpPr autoPageBreaks="0" fitToPage="1"/>
  </sheetPr>
  <dimension ref="B1:AJ46"/>
  <sheetViews>
    <sheetView showGridLines="0" view="pageBreakPreview" topLeftCell="A4" zoomScale="58" zoomScaleNormal="25" zoomScaleSheetLayoutView="70" workbookViewId="0">
      <selection activeCell="F9" sqref="F9"/>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27</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248</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39.75" customHeight="1" outlineLevel="1">
      <c r="B9" s="595" t="s">
        <v>109</v>
      </c>
      <c r="C9" s="598" t="s">
        <v>67</v>
      </c>
      <c r="D9" s="601" t="s">
        <v>56</v>
      </c>
      <c r="E9" s="604" t="s">
        <v>37</v>
      </c>
      <c r="F9" s="81">
        <v>43291</v>
      </c>
      <c r="G9" s="82" t="s">
        <v>100</v>
      </c>
      <c r="H9" s="83">
        <v>2</v>
      </c>
      <c r="I9" s="150">
        <v>12000</v>
      </c>
      <c r="J9" s="157">
        <f>H9*I9</f>
        <v>24000</v>
      </c>
      <c r="K9" s="606">
        <f>SUM(J9,J10,J11,J12)</f>
        <v>24000</v>
      </c>
      <c r="L9" s="84" t="s">
        <v>39</v>
      </c>
      <c r="M9" s="85" t="s">
        <v>40</v>
      </c>
      <c r="N9" s="86" t="s">
        <v>72</v>
      </c>
      <c r="O9" s="87" t="s">
        <v>41</v>
      </c>
      <c r="P9" s="163">
        <v>260</v>
      </c>
      <c r="Q9" s="88">
        <v>2</v>
      </c>
      <c r="R9" s="169">
        <f t="shared" ref="R9:R44" si="0">P9*Q9</f>
        <v>520</v>
      </c>
      <c r="S9" s="89"/>
      <c r="T9" s="175"/>
      <c r="U9" s="88"/>
      <c r="V9" s="169">
        <f t="shared" ref="V9:V44" si="1">T9*U9</f>
        <v>0</v>
      </c>
      <c r="W9" s="609"/>
      <c r="X9" s="586"/>
      <c r="Y9" s="589"/>
      <c r="Z9" s="592">
        <f>SUM(R9:R12,V9:V12,Y9)</f>
        <v>1940</v>
      </c>
      <c r="AA9" s="181">
        <v>43890</v>
      </c>
      <c r="AB9" s="88">
        <v>2</v>
      </c>
      <c r="AC9" s="187">
        <f t="shared" ref="AC9:AC24" si="2">AA9*AB9</f>
        <v>87780</v>
      </c>
      <c r="AD9" s="612">
        <f>SUM(AC9:AC12)</f>
        <v>87780</v>
      </c>
      <c r="AE9" s="90">
        <v>43290</v>
      </c>
      <c r="AF9" s="193">
        <v>9800</v>
      </c>
      <c r="AG9" s="612">
        <f>SUM(AF9:AF12)</f>
        <v>9800</v>
      </c>
      <c r="AH9" s="592">
        <f>SUM(Z9,AD9,AG9)</f>
        <v>99520</v>
      </c>
      <c r="AI9" s="592">
        <f>ROUNDDOWN(K9*0.1021,0)</f>
        <v>2450</v>
      </c>
      <c r="AJ9" s="592">
        <f>(K9+AH9)-AI9</f>
        <v>121070</v>
      </c>
    </row>
    <row r="10" spans="2:36" s="59" customFormat="1" ht="39.75" customHeight="1" outlineLevel="1">
      <c r="B10" s="596"/>
      <c r="C10" s="599"/>
      <c r="D10" s="602"/>
      <c r="E10" s="605"/>
      <c r="F10" s="91"/>
      <c r="G10" s="92"/>
      <c r="H10" s="93"/>
      <c r="I10" s="151"/>
      <c r="J10" s="158">
        <f t="shared" ref="J10:J20" si="3">H10*I10</f>
        <v>0</v>
      </c>
      <c r="K10" s="607"/>
      <c r="L10" s="94" t="s">
        <v>39</v>
      </c>
      <c r="M10" s="291" t="s">
        <v>116</v>
      </c>
      <c r="N10" s="96" t="s">
        <v>72</v>
      </c>
      <c r="O10" s="97" t="s">
        <v>42</v>
      </c>
      <c r="P10" s="164">
        <v>710</v>
      </c>
      <c r="Q10" s="98">
        <v>2</v>
      </c>
      <c r="R10" s="170">
        <f t="shared" si="0"/>
        <v>1420</v>
      </c>
      <c r="S10" s="99"/>
      <c r="T10" s="176"/>
      <c r="U10" s="98"/>
      <c r="V10" s="170">
        <f t="shared" si="1"/>
        <v>0</v>
      </c>
      <c r="W10" s="610"/>
      <c r="X10" s="587"/>
      <c r="Y10" s="590"/>
      <c r="Z10" s="593"/>
      <c r="AA10" s="182"/>
      <c r="AB10" s="98"/>
      <c r="AC10" s="188">
        <f t="shared" si="2"/>
        <v>0</v>
      </c>
      <c r="AD10" s="613"/>
      <c r="AE10" s="100"/>
      <c r="AF10" s="194">
        <v>0</v>
      </c>
      <c r="AG10" s="613"/>
      <c r="AH10" s="593"/>
      <c r="AI10" s="593"/>
      <c r="AJ10" s="593"/>
    </row>
    <row r="11" spans="2:36" s="59" customFormat="1" ht="39.75" customHeight="1" outlineLevel="1">
      <c r="B11" s="596"/>
      <c r="C11" s="599"/>
      <c r="D11" s="602"/>
      <c r="E11" s="101" t="s">
        <v>38</v>
      </c>
      <c r="F11" s="91"/>
      <c r="G11" s="92"/>
      <c r="H11" s="93"/>
      <c r="I11" s="151"/>
      <c r="J11" s="158">
        <f t="shared" si="3"/>
        <v>0</v>
      </c>
      <c r="K11" s="607"/>
      <c r="L11" s="94"/>
      <c r="M11" s="95"/>
      <c r="N11" s="96" t="s">
        <v>72</v>
      </c>
      <c r="O11" s="97"/>
      <c r="P11" s="164"/>
      <c r="Q11" s="98"/>
      <c r="R11" s="170">
        <f t="shared" si="0"/>
        <v>0</v>
      </c>
      <c r="S11" s="99"/>
      <c r="T11" s="176"/>
      <c r="U11" s="98"/>
      <c r="V11" s="170">
        <f t="shared" si="1"/>
        <v>0</v>
      </c>
      <c r="W11" s="610"/>
      <c r="X11" s="587"/>
      <c r="Y11" s="590"/>
      <c r="Z11" s="593"/>
      <c r="AA11" s="182"/>
      <c r="AB11" s="98"/>
      <c r="AC11" s="188">
        <f t="shared" si="2"/>
        <v>0</v>
      </c>
      <c r="AD11" s="613"/>
      <c r="AE11" s="100"/>
      <c r="AF11" s="194"/>
      <c r="AG11" s="613"/>
      <c r="AH11" s="593"/>
      <c r="AI11" s="593"/>
      <c r="AJ11" s="593"/>
    </row>
    <row r="12" spans="2:36" s="59" customFormat="1" ht="39.75" customHeight="1" outlineLevel="1" thickBot="1">
      <c r="B12" s="596"/>
      <c r="C12" s="600"/>
      <c r="D12" s="603"/>
      <c r="E12" s="102" t="s">
        <v>59</v>
      </c>
      <c r="F12" s="103"/>
      <c r="G12" s="104"/>
      <c r="H12" s="105"/>
      <c r="I12" s="152"/>
      <c r="J12" s="159">
        <f t="shared" si="3"/>
        <v>0</v>
      </c>
      <c r="K12" s="608"/>
      <c r="L12" s="94"/>
      <c r="M12" s="107"/>
      <c r="N12" s="108" t="s">
        <v>72</v>
      </c>
      <c r="O12" s="109"/>
      <c r="P12" s="165"/>
      <c r="Q12" s="110"/>
      <c r="R12" s="171">
        <f t="shared" si="0"/>
        <v>0</v>
      </c>
      <c r="S12" s="111"/>
      <c r="T12" s="177"/>
      <c r="U12" s="110"/>
      <c r="V12" s="171">
        <f t="shared" si="1"/>
        <v>0</v>
      </c>
      <c r="W12" s="611"/>
      <c r="X12" s="588"/>
      <c r="Y12" s="591"/>
      <c r="Z12" s="594"/>
      <c r="AA12" s="183"/>
      <c r="AB12" s="110"/>
      <c r="AC12" s="189">
        <f t="shared" si="2"/>
        <v>0</v>
      </c>
      <c r="AD12" s="614"/>
      <c r="AE12" s="112"/>
      <c r="AF12" s="195"/>
      <c r="AG12" s="614"/>
      <c r="AH12" s="594"/>
      <c r="AI12" s="594"/>
      <c r="AJ12" s="594"/>
    </row>
    <row r="13" spans="2:36" s="59" customFormat="1" ht="39.75" customHeight="1" outlineLevel="1">
      <c r="B13" s="596"/>
      <c r="C13" s="598" t="s">
        <v>68</v>
      </c>
      <c r="D13" s="601" t="s">
        <v>57</v>
      </c>
      <c r="E13" s="604" t="s">
        <v>44</v>
      </c>
      <c r="F13" s="81">
        <v>43291</v>
      </c>
      <c r="G13" s="82" t="s">
        <v>102</v>
      </c>
      <c r="H13" s="83">
        <v>1.5</v>
      </c>
      <c r="I13" s="150">
        <v>12000</v>
      </c>
      <c r="J13" s="157">
        <f t="shared" si="3"/>
        <v>18000</v>
      </c>
      <c r="K13" s="606">
        <f>SUM(J13,J14,J15,J16)</f>
        <v>54000</v>
      </c>
      <c r="L13" s="84" t="s">
        <v>39</v>
      </c>
      <c r="M13" s="85" t="s">
        <v>113</v>
      </c>
      <c r="N13" s="86" t="s">
        <v>72</v>
      </c>
      <c r="O13" s="87" t="s">
        <v>45</v>
      </c>
      <c r="P13" s="163">
        <v>160</v>
      </c>
      <c r="Q13" s="88">
        <v>2</v>
      </c>
      <c r="R13" s="169">
        <f t="shared" si="0"/>
        <v>320</v>
      </c>
      <c r="S13" s="89"/>
      <c r="T13" s="175"/>
      <c r="U13" s="88"/>
      <c r="V13" s="169">
        <f t="shared" si="1"/>
        <v>0</v>
      </c>
      <c r="W13" s="609"/>
      <c r="X13" s="586"/>
      <c r="Y13" s="589"/>
      <c r="Z13" s="592">
        <f>SUM(R13:R16,V13:V16,Y13)</f>
        <v>29660</v>
      </c>
      <c r="AA13" s="181"/>
      <c r="AB13" s="88"/>
      <c r="AC13" s="187">
        <f t="shared" si="2"/>
        <v>0</v>
      </c>
      <c r="AD13" s="612">
        <f>SUM(AC13:AC16)</f>
        <v>0</v>
      </c>
      <c r="AE13" s="90"/>
      <c r="AF13" s="193"/>
      <c r="AG13" s="612">
        <f>SUM(AF13:AF16)</f>
        <v>0</v>
      </c>
      <c r="AH13" s="592">
        <f>SUM(Z13,AD13,AG13)</f>
        <v>29660</v>
      </c>
      <c r="AI13" s="592">
        <f>ROUNDDOWN(K13*0.1021,0)</f>
        <v>5513</v>
      </c>
      <c r="AJ13" s="592">
        <f>(K13+AH13)-AI13</f>
        <v>78147</v>
      </c>
    </row>
    <row r="14" spans="2:36" s="59" customFormat="1" ht="39.75" customHeight="1" outlineLevel="1">
      <c r="B14" s="596"/>
      <c r="C14" s="599"/>
      <c r="D14" s="602"/>
      <c r="E14" s="605"/>
      <c r="F14" s="91">
        <v>43292</v>
      </c>
      <c r="G14" s="92" t="s">
        <v>103</v>
      </c>
      <c r="H14" s="93">
        <v>2</v>
      </c>
      <c r="I14" s="151">
        <v>12000</v>
      </c>
      <c r="J14" s="158">
        <f t="shared" si="3"/>
        <v>24000</v>
      </c>
      <c r="K14" s="607"/>
      <c r="L14" s="94" t="s">
        <v>39</v>
      </c>
      <c r="M14" s="95" t="s">
        <v>45</v>
      </c>
      <c r="N14" s="96" t="s">
        <v>72</v>
      </c>
      <c r="O14" s="97" t="s">
        <v>46</v>
      </c>
      <c r="P14" s="164">
        <v>8750</v>
      </c>
      <c r="Q14" s="98">
        <v>2</v>
      </c>
      <c r="R14" s="170">
        <f t="shared" si="0"/>
        <v>17500</v>
      </c>
      <c r="S14" s="99"/>
      <c r="T14" s="176"/>
      <c r="U14" s="98"/>
      <c r="V14" s="170">
        <f t="shared" si="1"/>
        <v>0</v>
      </c>
      <c r="W14" s="610"/>
      <c r="X14" s="587"/>
      <c r="Y14" s="590"/>
      <c r="Z14" s="593"/>
      <c r="AA14" s="182"/>
      <c r="AB14" s="98"/>
      <c r="AC14" s="188">
        <f t="shared" si="2"/>
        <v>0</v>
      </c>
      <c r="AD14" s="613"/>
      <c r="AE14" s="100"/>
      <c r="AF14" s="194"/>
      <c r="AG14" s="613"/>
      <c r="AH14" s="593"/>
      <c r="AI14" s="593"/>
      <c r="AJ14" s="593"/>
    </row>
    <row r="15" spans="2:36" s="59" customFormat="1" ht="39.75" customHeight="1" outlineLevel="1">
      <c r="B15" s="596"/>
      <c r="C15" s="599"/>
      <c r="D15" s="602"/>
      <c r="E15" s="101" t="s">
        <v>113</v>
      </c>
      <c r="F15" s="91">
        <v>43292</v>
      </c>
      <c r="G15" s="92" t="s">
        <v>104</v>
      </c>
      <c r="H15" s="93">
        <v>1</v>
      </c>
      <c r="I15" s="151">
        <v>12000</v>
      </c>
      <c r="J15" s="158">
        <f t="shared" si="3"/>
        <v>12000</v>
      </c>
      <c r="K15" s="607"/>
      <c r="L15" s="94" t="s">
        <v>39</v>
      </c>
      <c r="M15" s="95" t="s">
        <v>114</v>
      </c>
      <c r="N15" s="96" t="s">
        <v>72</v>
      </c>
      <c r="O15" s="97" t="s">
        <v>115</v>
      </c>
      <c r="P15" s="164">
        <v>220</v>
      </c>
      <c r="Q15" s="98">
        <v>2</v>
      </c>
      <c r="R15" s="170">
        <f t="shared" si="0"/>
        <v>440</v>
      </c>
      <c r="S15" s="99"/>
      <c r="T15" s="176"/>
      <c r="U15" s="98"/>
      <c r="V15" s="170">
        <f t="shared" si="1"/>
        <v>0</v>
      </c>
      <c r="W15" s="610"/>
      <c r="X15" s="587"/>
      <c r="Y15" s="590"/>
      <c r="Z15" s="593"/>
      <c r="AA15" s="182"/>
      <c r="AB15" s="98"/>
      <c r="AC15" s="188">
        <f t="shared" si="2"/>
        <v>0</v>
      </c>
      <c r="AD15" s="613"/>
      <c r="AE15" s="100"/>
      <c r="AF15" s="194"/>
      <c r="AG15" s="613"/>
      <c r="AH15" s="593"/>
      <c r="AI15" s="593"/>
      <c r="AJ15" s="593"/>
    </row>
    <row r="16" spans="2:36" s="59" customFormat="1" ht="39.75" customHeight="1" outlineLevel="1" thickBot="1">
      <c r="B16" s="596"/>
      <c r="C16" s="600"/>
      <c r="D16" s="603"/>
      <c r="E16" s="102" t="s">
        <v>60</v>
      </c>
      <c r="F16" s="103"/>
      <c r="G16" s="104"/>
      <c r="H16" s="105"/>
      <c r="I16" s="152"/>
      <c r="J16" s="159">
        <f t="shared" si="3"/>
        <v>0</v>
      </c>
      <c r="K16" s="608"/>
      <c r="L16" s="94" t="s">
        <v>39</v>
      </c>
      <c r="M16" s="107" t="s">
        <v>45</v>
      </c>
      <c r="N16" s="108" t="s">
        <v>72</v>
      </c>
      <c r="O16" s="109" t="s">
        <v>180</v>
      </c>
      <c r="P16" s="165"/>
      <c r="Q16" s="110"/>
      <c r="R16" s="171">
        <f t="shared" si="0"/>
        <v>0</v>
      </c>
      <c r="S16" s="111" t="s">
        <v>43</v>
      </c>
      <c r="T16" s="177">
        <v>5700</v>
      </c>
      <c r="U16" s="110">
        <v>2</v>
      </c>
      <c r="V16" s="171">
        <f t="shared" si="1"/>
        <v>11400</v>
      </c>
      <c r="W16" s="611"/>
      <c r="X16" s="588"/>
      <c r="Y16" s="591"/>
      <c r="Z16" s="594"/>
      <c r="AA16" s="183"/>
      <c r="AB16" s="110"/>
      <c r="AC16" s="189">
        <f t="shared" si="2"/>
        <v>0</v>
      </c>
      <c r="AD16" s="614"/>
      <c r="AE16" s="112"/>
      <c r="AF16" s="195"/>
      <c r="AG16" s="614"/>
      <c r="AH16" s="594"/>
      <c r="AI16" s="594"/>
      <c r="AJ16" s="594"/>
    </row>
    <row r="17" spans="2:36" s="59" customFormat="1" ht="39.75" customHeight="1" outlineLevel="1">
      <c r="B17" s="596"/>
      <c r="C17" s="598" t="s">
        <v>69</v>
      </c>
      <c r="D17" s="601" t="s">
        <v>22</v>
      </c>
      <c r="E17" s="604" t="s">
        <v>49</v>
      </c>
      <c r="F17" s="81">
        <v>43293</v>
      </c>
      <c r="G17" s="82" t="s">
        <v>105</v>
      </c>
      <c r="H17" s="83">
        <v>2</v>
      </c>
      <c r="I17" s="150">
        <v>12000</v>
      </c>
      <c r="J17" s="157">
        <f t="shared" si="3"/>
        <v>24000</v>
      </c>
      <c r="K17" s="606">
        <f>SUM(J17,J18,J19,J20)</f>
        <v>24000</v>
      </c>
      <c r="L17" s="84" t="s">
        <v>52</v>
      </c>
      <c r="M17" s="85" t="s">
        <v>53</v>
      </c>
      <c r="N17" s="86" t="s">
        <v>72</v>
      </c>
      <c r="O17" s="87" t="s">
        <v>54</v>
      </c>
      <c r="P17" s="163">
        <v>460</v>
      </c>
      <c r="Q17" s="88">
        <v>2</v>
      </c>
      <c r="R17" s="169">
        <f t="shared" si="0"/>
        <v>920</v>
      </c>
      <c r="S17" s="89"/>
      <c r="T17" s="175"/>
      <c r="U17" s="88"/>
      <c r="V17" s="169">
        <f t="shared" si="1"/>
        <v>0</v>
      </c>
      <c r="W17" s="609"/>
      <c r="X17" s="586"/>
      <c r="Y17" s="589"/>
      <c r="Z17" s="592">
        <f>SUM(R17:R20,V17:V20,Y17)</f>
        <v>2340</v>
      </c>
      <c r="AA17" s="181">
        <v>38590</v>
      </c>
      <c r="AB17" s="88">
        <v>2</v>
      </c>
      <c r="AC17" s="187">
        <f t="shared" si="2"/>
        <v>77180</v>
      </c>
      <c r="AD17" s="612">
        <f>SUM(AC17:AC20)</f>
        <v>77180</v>
      </c>
      <c r="AE17" s="90"/>
      <c r="AF17" s="193"/>
      <c r="AG17" s="612">
        <f>SUM(AF17:AF20)</f>
        <v>0</v>
      </c>
      <c r="AH17" s="592">
        <f>SUM(Z17,AD17,AG17)</f>
        <v>79520</v>
      </c>
      <c r="AI17" s="592">
        <f>ROUNDDOWN(K17*0.1021,0)</f>
        <v>2450</v>
      </c>
      <c r="AJ17" s="592">
        <f>K17-AI17</f>
        <v>21550</v>
      </c>
    </row>
    <row r="18" spans="2:36" s="59" customFormat="1" ht="39.75" customHeight="1" outlineLevel="1">
      <c r="B18" s="596"/>
      <c r="C18" s="599"/>
      <c r="D18" s="602"/>
      <c r="E18" s="605"/>
      <c r="F18" s="292"/>
      <c r="G18" s="92"/>
      <c r="H18" s="93"/>
      <c r="I18" s="151"/>
      <c r="J18" s="158">
        <f t="shared" si="3"/>
        <v>0</v>
      </c>
      <c r="K18" s="607"/>
      <c r="L18" s="94" t="s">
        <v>39</v>
      </c>
      <c r="M18" s="291" t="s">
        <v>116</v>
      </c>
      <c r="N18" s="96" t="s">
        <v>72</v>
      </c>
      <c r="O18" s="97" t="s">
        <v>42</v>
      </c>
      <c r="P18" s="164">
        <v>710</v>
      </c>
      <c r="Q18" s="98">
        <v>2</v>
      </c>
      <c r="R18" s="170">
        <f t="shared" si="0"/>
        <v>1420</v>
      </c>
      <c r="S18" s="99"/>
      <c r="T18" s="176"/>
      <c r="U18" s="98"/>
      <c r="V18" s="170">
        <f t="shared" si="1"/>
        <v>0</v>
      </c>
      <c r="W18" s="610"/>
      <c r="X18" s="587"/>
      <c r="Y18" s="590"/>
      <c r="Z18" s="593"/>
      <c r="AA18" s="182"/>
      <c r="AB18" s="98"/>
      <c r="AC18" s="188">
        <f t="shared" si="2"/>
        <v>0</v>
      </c>
      <c r="AD18" s="613"/>
      <c r="AE18" s="100"/>
      <c r="AF18" s="194"/>
      <c r="AG18" s="613"/>
      <c r="AH18" s="593"/>
      <c r="AI18" s="593"/>
      <c r="AJ18" s="593"/>
    </row>
    <row r="19" spans="2:36" s="59" customFormat="1" ht="39.75" customHeight="1" outlineLevel="1">
      <c r="B19" s="596"/>
      <c r="C19" s="599"/>
      <c r="D19" s="602"/>
      <c r="E19" s="101" t="s">
        <v>50</v>
      </c>
      <c r="F19" s="91"/>
      <c r="G19" s="92"/>
      <c r="H19" s="93"/>
      <c r="I19" s="151"/>
      <c r="J19" s="158">
        <f t="shared" si="3"/>
        <v>0</v>
      </c>
      <c r="K19" s="607"/>
      <c r="L19" s="94"/>
      <c r="M19" s="95"/>
      <c r="N19" s="96" t="s">
        <v>72</v>
      </c>
      <c r="O19" s="97"/>
      <c r="P19" s="164"/>
      <c r="Q19" s="98"/>
      <c r="R19" s="170">
        <f t="shared" si="0"/>
        <v>0</v>
      </c>
      <c r="S19" s="99"/>
      <c r="T19" s="176"/>
      <c r="U19" s="98"/>
      <c r="V19" s="170">
        <f t="shared" si="1"/>
        <v>0</v>
      </c>
      <c r="W19" s="610"/>
      <c r="X19" s="587"/>
      <c r="Y19" s="590"/>
      <c r="Z19" s="593"/>
      <c r="AA19" s="182"/>
      <c r="AB19" s="98"/>
      <c r="AC19" s="188">
        <f t="shared" si="2"/>
        <v>0</v>
      </c>
      <c r="AD19" s="613"/>
      <c r="AE19" s="100"/>
      <c r="AF19" s="194"/>
      <c r="AG19" s="613"/>
      <c r="AH19" s="593"/>
      <c r="AI19" s="593"/>
      <c r="AJ19" s="593"/>
    </row>
    <row r="20" spans="2:36" s="59" customFormat="1" ht="39.75" customHeight="1" outlineLevel="1" thickBot="1">
      <c r="B20" s="596"/>
      <c r="C20" s="600"/>
      <c r="D20" s="603"/>
      <c r="E20" s="102" t="s">
        <v>51</v>
      </c>
      <c r="F20" s="103"/>
      <c r="G20" s="104"/>
      <c r="H20" s="105"/>
      <c r="I20" s="152"/>
      <c r="J20" s="159">
        <f t="shared" si="3"/>
        <v>0</v>
      </c>
      <c r="K20" s="608"/>
      <c r="L20" s="94"/>
      <c r="M20" s="107"/>
      <c r="N20" s="108" t="s">
        <v>72</v>
      </c>
      <c r="O20" s="109"/>
      <c r="P20" s="165"/>
      <c r="Q20" s="110"/>
      <c r="R20" s="171">
        <f t="shared" si="0"/>
        <v>0</v>
      </c>
      <c r="S20" s="111"/>
      <c r="T20" s="177"/>
      <c r="U20" s="110"/>
      <c r="V20" s="171">
        <f t="shared" si="1"/>
        <v>0</v>
      </c>
      <c r="W20" s="611"/>
      <c r="X20" s="588"/>
      <c r="Y20" s="591"/>
      <c r="Z20" s="594"/>
      <c r="AA20" s="183"/>
      <c r="AB20" s="110"/>
      <c r="AC20" s="189">
        <f t="shared" si="2"/>
        <v>0</v>
      </c>
      <c r="AD20" s="614"/>
      <c r="AE20" s="112"/>
      <c r="AF20" s="195"/>
      <c r="AG20" s="614"/>
      <c r="AH20" s="594"/>
      <c r="AI20" s="594"/>
      <c r="AJ20" s="594"/>
    </row>
    <row r="21" spans="2:36" s="59" customFormat="1" ht="39.75" customHeight="1" outlineLevel="1">
      <c r="B21" s="596"/>
      <c r="C21" s="598" t="s">
        <v>121</v>
      </c>
      <c r="D21" s="601" t="s">
        <v>21</v>
      </c>
      <c r="E21" s="604" t="s">
        <v>47</v>
      </c>
      <c r="F21" s="81">
        <v>42198</v>
      </c>
      <c r="G21" s="82" t="s">
        <v>106</v>
      </c>
      <c r="H21" s="83">
        <v>2</v>
      </c>
      <c r="I21" s="153"/>
      <c r="J21" s="157"/>
      <c r="K21" s="606">
        <f>SUM(J21,J22,J23,J24)</f>
        <v>0</v>
      </c>
      <c r="L21" s="84" t="s">
        <v>181</v>
      </c>
      <c r="M21" s="85"/>
      <c r="N21" s="86" t="s">
        <v>72</v>
      </c>
      <c r="O21" s="87"/>
      <c r="P21" s="163"/>
      <c r="Q21" s="88"/>
      <c r="R21" s="169">
        <f t="shared" si="0"/>
        <v>0</v>
      </c>
      <c r="S21" s="89"/>
      <c r="T21" s="175"/>
      <c r="U21" s="88"/>
      <c r="V21" s="169">
        <f t="shared" si="1"/>
        <v>0</v>
      </c>
      <c r="W21" s="609"/>
      <c r="X21" s="586"/>
      <c r="Y21" s="589"/>
      <c r="Z21" s="592">
        <f>SUM(R21:R24,V21:V24,Y21)</f>
        <v>0</v>
      </c>
      <c r="AA21" s="181"/>
      <c r="AB21" s="88"/>
      <c r="AC21" s="187">
        <f t="shared" si="2"/>
        <v>0</v>
      </c>
      <c r="AD21" s="612">
        <f>SUM(AC21:AC24)</f>
        <v>0</v>
      </c>
      <c r="AE21" s="90"/>
      <c r="AF21" s="193"/>
      <c r="AG21" s="612">
        <f>SUM(AF21:AF24)</f>
        <v>0</v>
      </c>
      <c r="AH21" s="592">
        <f t="shared" ref="AH21" si="4">SUM(Z21,AD21,AG21)</f>
        <v>0</v>
      </c>
      <c r="AI21" s="592">
        <f>ROUNDDOWN(K21*0.1021,0)</f>
        <v>0</v>
      </c>
      <c r="AJ21" s="592">
        <f>K21-AI21</f>
        <v>0</v>
      </c>
    </row>
    <row r="22" spans="2:36" s="59" customFormat="1" ht="39.75" customHeight="1" outlineLevel="1">
      <c r="B22" s="596"/>
      <c r="C22" s="599"/>
      <c r="D22" s="602"/>
      <c r="E22" s="605"/>
      <c r="F22" s="268" t="s">
        <v>112</v>
      </c>
      <c r="G22" s="92"/>
      <c r="H22" s="93"/>
      <c r="I22" s="151"/>
      <c r="J22" s="158">
        <f t="shared" ref="J22:J44" si="5">H22*I22</f>
        <v>0</v>
      </c>
      <c r="K22" s="607"/>
      <c r="L22" s="94"/>
      <c r="M22" s="95"/>
      <c r="N22" s="96" t="s">
        <v>72</v>
      </c>
      <c r="O22" s="97"/>
      <c r="P22" s="164"/>
      <c r="Q22" s="98"/>
      <c r="R22" s="170">
        <f t="shared" si="0"/>
        <v>0</v>
      </c>
      <c r="S22" s="99"/>
      <c r="T22" s="176"/>
      <c r="U22" s="98"/>
      <c r="V22" s="170">
        <f t="shared" si="1"/>
        <v>0</v>
      </c>
      <c r="W22" s="610"/>
      <c r="X22" s="587"/>
      <c r="Y22" s="590"/>
      <c r="Z22" s="593"/>
      <c r="AA22" s="182"/>
      <c r="AB22" s="98"/>
      <c r="AC22" s="188">
        <f t="shared" si="2"/>
        <v>0</v>
      </c>
      <c r="AD22" s="613"/>
      <c r="AE22" s="100"/>
      <c r="AF22" s="194"/>
      <c r="AG22" s="613"/>
      <c r="AH22" s="593"/>
      <c r="AI22" s="593"/>
      <c r="AJ22" s="593"/>
    </row>
    <row r="23" spans="2:36" s="59" customFormat="1" ht="39.75" customHeight="1" outlineLevel="1">
      <c r="B23" s="596"/>
      <c r="C23" s="599"/>
      <c r="D23" s="602"/>
      <c r="E23" s="101" t="s">
        <v>42</v>
      </c>
      <c r="F23" s="91"/>
      <c r="G23" s="92"/>
      <c r="H23" s="93"/>
      <c r="I23" s="151"/>
      <c r="J23" s="158">
        <f t="shared" si="5"/>
        <v>0</v>
      </c>
      <c r="K23" s="607"/>
      <c r="L23" s="94"/>
      <c r="M23" s="95"/>
      <c r="N23" s="96" t="s">
        <v>72</v>
      </c>
      <c r="O23" s="97"/>
      <c r="P23" s="164"/>
      <c r="Q23" s="98"/>
      <c r="R23" s="170">
        <f t="shared" si="0"/>
        <v>0</v>
      </c>
      <c r="S23" s="99"/>
      <c r="T23" s="176"/>
      <c r="U23" s="98"/>
      <c r="V23" s="170">
        <f t="shared" si="1"/>
        <v>0</v>
      </c>
      <c r="W23" s="610"/>
      <c r="X23" s="587"/>
      <c r="Y23" s="590"/>
      <c r="Z23" s="593"/>
      <c r="AA23" s="182"/>
      <c r="AB23" s="98"/>
      <c r="AC23" s="188">
        <f t="shared" si="2"/>
        <v>0</v>
      </c>
      <c r="AD23" s="613"/>
      <c r="AE23" s="100"/>
      <c r="AF23" s="194"/>
      <c r="AG23" s="613"/>
      <c r="AH23" s="593"/>
      <c r="AI23" s="593"/>
      <c r="AJ23" s="593"/>
    </row>
    <row r="24" spans="2:36" s="59" customFormat="1" ht="39.75" customHeight="1" outlineLevel="1" thickBot="1">
      <c r="B24" s="597"/>
      <c r="C24" s="600"/>
      <c r="D24" s="603"/>
      <c r="E24" s="102" t="s">
        <v>48</v>
      </c>
      <c r="F24" s="103"/>
      <c r="G24" s="104"/>
      <c r="H24" s="105"/>
      <c r="I24" s="152"/>
      <c r="J24" s="159">
        <f t="shared" si="5"/>
        <v>0</v>
      </c>
      <c r="K24" s="608"/>
      <c r="L24" s="94"/>
      <c r="M24" s="107"/>
      <c r="N24" s="108" t="s">
        <v>72</v>
      </c>
      <c r="O24" s="109"/>
      <c r="P24" s="165"/>
      <c r="Q24" s="110"/>
      <c r="R24" s="171">
        <f t="shared" si="0"/>
        <v>0</v>
      </c>
      <c r="S24" s="111"/>
      <c r="T24" s="177"/>
      <c r="U24" s="110"/>
      <c r="V24" s="171">
        <f t="shared" si="1"/>
        <v>0</v>
      </c>
      <c r="W24" s="611"/>
      <c r="X24" s="588"/>
      <c r="Y24" s="591"/>
      <c r="Z24" s="594"/>
      <c r="AA24" s="183"/>
      <c r="AB24" s="110"/>
      <c r="AC24" s="189">
        <f t="shared" si="2"/>
        <v>0</v>
      </c>
      <c r="AD24" s="614"/>
      <c r="AE24" s="112"/>
      <c r="AF24" s="195"/>
      <c r="AG24" s="614"/>
      <c r="AH24" s="594"/>
      <c r="AI24" s="594"/>
      <c r="AJ24" s="594"/>
    </row>
    <row r="25" spans="2:36" s="59" customFormat="1" ht="40.5" customHeight="1">
      <c r="B25" s="70"/>
      <c r="C25" s="558">
        <v>1</v>
      </c>
      <c r="D25" s="558"/>
      <c r="E25" s="627"/>
      <c r="F25" s="113"/>
      <c r="G25" s="114"/>
      <c r="H25" s="115"/>
      <c r="I25" s="154"/>
      <c r="J25" s="160">
        <f t="shared" si="5"/>
        <v>0</v>
      </c>
      <c r="K25" s="629">
        <f>SUM(J25,J26,J27,J28)</f>
        <v>0</v>
      </c>
      <c r="L25" s="116"/>
      <c r="M25" s="117"/>
      <c r="N25" s="118" t="s">
        <v>72</v>
      </c>
      <c r="O25" s="119"/>
      <c r="P25" s="166"/>
      <c r="Q25" s="120"/>
      <c r="R25" s="172">
        <f>P25*Q25</f>
        <v>0</v>
      </c>
      <c r="S25" s="121"/>
      <c r="T25" s="178"/>
      <c r="U25" s="120"/>
      <c r="V25" s="172">
        <f t="shared" si="1"/>
        <v>0</v>
      </c>
      <c r="W25" s="632"/>
      <c r="X25" s="635"/>
      <c r="Y25" s="638">
        <f>W25*X25</f>
        <v>0</v>
      </c>
      <c r="Z25" s="615">
        <f>SUM(R25:R28,V25:V28,Y25)</f>
        <v>0</v>
      </c>
      <c r="AA25" s="184"/>
      <c r="AB25" s="120"/>
      <c r="AC25" s="190">
        <f>AA25*AB25</f>
        <v>0</v>
      </c>
      <c r="AD25" s="618">
        <f>SUM(AC25:AC28)</f>
        <v>0</v>
      </c>
      <c r="AE25" s="122"/>
      <c r="AF25" s="196"/>
      <c r="AG25" s="621">
        <f>SUM(AF25:AF28)</f>
        <v>0</v>
      </c>
      <c r="AH25" s="624">
        <f>SUM(Z25,AD25,AG25)</f>
        <v>0</v>
      </c>
      <c r="AI25" s="615">
        <v>0</v>
      </c>
      <c r="AJ25" s="615"/>
    </row>
    <row r="26" spans="2:36" s="59" customFormat="1" ht="40.5" customHeight="1">
      <c r="B26" s="70"/>
      <c r="C26" s="559"/>
      <c r="D26" s="559"/>
      <c r="E26" s="628"/>
      <c r="F26" s="123"/>
      <c r="G26" s="124"/>
      <c r="H26" s="125"/>
      <c r="I26" s="155"/>
      <c r="J26" s="161">
        <f t="shared" si="5"/>
        <v>0</v>
      </c>
      <c r="K26" s="630"/>
      <c r="L26" s="126"/>
      <c r="M26" s="127"/>
      <c r="N26" s="128" t="s">
        <v>72</v>
      </c>
      <c r="O26" s="129"/>
      <c r="P26" s="167"/>
      <c r="Q26" s="130"/>
      <c r="R26" s="173">
        <f t="shared" si="0"/>
        <v>0</v>
      </c>
      <c r="S26" s="131"/>
      <c r="T26" s="179"/>
      <c r="U26" s="130"/>
      <c r="V26" s="173">
        <f t="shared" si="1"/>
        <v>0</v>
      </c>
      <c r="W26" s="633"/>
      <c r="X26" s="636"/>
      <c r="Y26" s="639"/>
      <c r="Z26" s="616"/>
      <c r="AA26" s="185"/>
      <c r="AB26" s="130"/>
      <c r="AC26" s="191">
        <f t="shared" ref="AC26:AC44" si="6">AA26*AB26</f>
        <v>0</v>
      </c>
      <c r="AD26" s="619"/>
      <c r="AE26" s="132"/>
      <c r="AF26" s="197"/>
      <c r="AG26" s="622"/>
      <c r="AH26" s="625"/>
      <c r="AI26" s="616"/>
      <c r="AJ26" s="616"/>
    </row>
    <row r="27" spans="2:36" s="59" customFormat="1" ht="40.5" customHeight="1">
      <c r="B27" s="70"/>
      <c r="C27" s="559"/>
      <c r="D27" s="559"/>
      <c r="E27" s="133"/>
      <c r="F27" s="123"/>
      <c r="G27" s="124"/>
      <c r="H27" s="125"/>
      <c r="I27" s="155"/>
      <c r="J27" s="161">
        <f t="shared" si="5"/>
        <v>0</v>
      </c>
      <c r="K27" s="630"/>
      <c r="L27" s="126"/>
      <c r="M27" s="127"/>
      <c r="N27" s="128" t="s">
        <v>72</v>
      </c>
      <c r="O27" s="129"/>
      <c r="P27" s="167"/>
      <c r="Q27" s="130"/>
      <c r="R27" s="173">
        <f t="shared" si="0"/>
        <v>0</v>
      </c>
      <c r="S27" s="131"/>
      <c r="T27" s="179"/>
      <c r="U27" s="130"/>
      <c r="V27" s="173">
        <f t="shared" si="1"/>
        <v>0</v>
      </c>
      <c r="W27" s="633"/>
      <c r="X27" s="636"/>
      <c r="Y27" s="639"/>
      <c r="Z27" s="616"/>
      <c r="AA27" s="185"/>
      <c r="AB27" s="130"/>
      <c r="AC27" s="191">
        <f t="shared" si="6"/>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5"/>
        <v>0</v>
      </c>
      <c r="K28" s="631"/>
      <c r="L28" s="138"/>
      <c r="M28" s="139"/>
      <c r="N28" s="140" t="s">
        <v>72</v>
      </c>
      <c r="O28" s="141"/>
      <c r="P28" s="168"/>
      <c r="Q28" s="142"/>
      <c r="R28" s="174">
        <f t="shared" si="0"/>
        <v>0</v>
      </c>
      <c r="S28" s="143"/>
      <c r="T28" s="180"/>
      <c r="U28" s="142"/>
      <c r="V28" s="174">
        <f t="shared" si="1"/>
        <v>0</v>
      </c>
      <c r="W28" s="634"/>
      <c r="X28" s="637"/>
      <c r="Y28" s="640"/>
      <c r="Z28" s="617"/>
      <c r="AA28" s="186"/>
      <c r="AB28" s="142"/>
      <c r="AC28" s="192">
        <f t="shared" si="6"/>
        <v>0</v>
      </c>
      <c r="AD28" s="620"/>
      <c r="AE28" s="144"/>
      <c r="AF28" s="198"/>
      <c r="AG28" s="623"/>
      <c r="AH28" s="626"/>
      <c r="AI28" s="617"/>
      <c r="AJ28" s="617"/>
    </row>
    <row r="29" spans="2:36" s="59" customFormat="1" ht="40.5" customHeight="1">
      <c r="B29" s="70"/>
      <c r="C29" s="558">
        <v>2</v>
      </c>
      <c r="D29" s="558"/>
      <c r="E29" s="627"/>
      <c r="F29" s="113"/>
      <c r="G29" s="114"/>
      <c r="H29" s="115"/>
      <c r="I29" s="154"/>
      <c r="J29" s="160">
        <f t="shared" si="5"/>
        <v>0</v>
      </c>
      <c r="K29" s="629">
        <f>SUM(J29,J30,J31,J32)</f>
        <v>0</v>
      </c>
      <c r="L29" s="116"/>
      <c r="M29" s="117"/>
      <c r="N29" s="118" t="s">
        <v>72</v>
      </c>
      <c r="O29" s="119"/>
      <c r="P29" s="166"/>
      <c r="Q29" s="120"/>
      <c r="R29" s="172">
        <f t="shared" si="0"/>
        <v>0</v>
      </c>
      <c r="S29" s="121"/>
      <c r="T29" s="178"/>
      <c r="U29" s="120"/>
      <c r="V29" s="172">
        <f t="shared" si="1"/>
        <v>0</v>
      </c>
      <c r="W29" s="632"/>
      <c r="X29" s="635"/>
      <c r="Y29" s="638">
        <f>W29*X29</f>
        <v>0</v>
      </c>
      <c r="Z29" s="615">
        <f t="shared" ref="Z29" si="7">SUM(R29:R32,V29:V32,Y29)</f>
        <v>0</v>
      </c>
      <c r="AA29" s="184"/>
      <c r="AB29" s="120"/>
      <c r="AC29" s="190">
        <f t="shared" si="6"/>
        <v>0</v>
      </c>
      <c r="AD29" s="618">
        <f t="shared" ref="AD29" si="8">SUM(AC29:AC32)</f>
        <v>0</v>
      </c>
      <c r="AE29" s="122"/>
      <c r="AF29" s="196"/>
      <c r="AG29" s="621">
        <f t="shared" ref="AG29" si="9">SUM(AF29:AF32)</f>
        <v>0</v>
      </c>
      <c r="AH29" s="624">
        <f>SUM(Z29,AD29,AG29)</f>
        <v>0</v>
      </c>
      <c r="AI29" s="615">
        <v>0</v>
      </c>
      <c r="AJ29" s="615"/>
    </row>
    <row r="30" spans="2:36" s="59" customFormat="1" ht="40.5" customHeight="1">
      <c r="B30" s="70"/>
      <c r="C30" s="559"/>
      <c r="D30" s="559"/>
      <c r="E30" s="628"/>
      <c r="F30" s="123"/>
      <c r="G30" s="124"/>
      <c r="H30" s="125"/>
      <c r="I30" s="155"/>
      <c r="J30" s="161">
        <f t="shared" si="5"/>
        <v>0</v>
      </c>
      <c r="K30" s="630"/>
      <c r="L30" s="126"/>
      <c r="M30" s="127"/>
      <c r="N30" s="128" t="s">
        <v>72</v>
      </c>
      <c r="O30" s="129"/>
      <c r="P30" s="167"/>
      <c r="Q30" s="130"/>
      <c r="R30" s="173">
        <f t="shared" si="0"/>
        <v>0</v>
      </c>
      <c r="S30" s="131"/>
      <c r="T30" s="179"/>
      <c r="U30" s="130"/>
      <c r="V30" s="173">
        <f t="shared" si="1"/>
        <v>0</v>
      </c>
      <c r="W30" s="633"/>
      <c r="X30" s="636"/>
      <c r="Y30" s="639"/>
      <c r="Z30" s="616"/>
      <c r="AA30" s="185"/>
      <c r="AB30" s="130"/>
      <c r="AC30" s="191">
        <f t="shared" si="6"/>
        <v>0</v>
      </c>
      <c r="AD30" s="619"/>
      <c r="AE30" s="132"/>
      <c r="AF30" s="197"/>
      <c r="AG30" s="622"/>
      <c r="AH30" s="625"/>
      <c r="AI30" s="616"/>
      <c r="AJ30" s="616"/>
    </row>
    <row r="31" spans="2:36" s="59" customFormat="1" ht="40.5" customHeight="1">
      <c r="B31" s="70"/>
      <c r="C31" s="559"/>
      <c r="D31" s="559"/>
      <c r="E31" s="133"/>
      <c r="F31" s="123"/>
      <c r="G31" s="124"/>
      <c r="H31" s="125"/>
      <c r="I31" s="155"/>
      <c r="J31" s="161">
        <f t="shared" si="5"/>
        <v>0</v>
      </c>
      <c r="K31" s="630"/>
      <c r="L31" s="126"/>
      <c r="M31" s="127"/>
      <c r="N31" s="128" t="s">
        <v>72</v>
      </c>
      <c r="O31" s="129"/>
      <c r="P31" s="167"/>
      <c r="Q31" s="130"/>
      <c r="R31" s="173">
        <f t="shared" si="0"/>
        <v>0</v>
      </c>
      <c r="S31" s="131"/>
      <c r="T31" s="179"/>
      <c r="U31" s="130"/>
      <c r="V31" s="173">
        <f t="shared" si="1"/>
        <v>0</v>
      </c>
      <c r="W31" s="633"/>
      <c r="X31" s="636"/>
      <c r="Y31" s="639"/>
      <c r="Z31" s="616"/>
      <c r="AA31" s="185"/>
      <c r="AB31" s="130"/>
      <c r="AC31" s="191">
        <f t="shared" si="6"/>
        <v>0</v>
      </c>
      <c r="AD31" s="619"/>
      <c r="AE31" s="132"/>
      <c r="AF31" s="197"/>
      <c r="AG31" s="622"/>
      <c r="AH31" s="625"/>
      <c r="AI31" s="616"/>
      <c r="AJ31" s="616"/>
    </row>
    <row r="32" spans="2:36" s="59" customFormat="1" ht="40.5" customHeight="1" thickBot="1">
      <c r="B32" s="70"/>
      <c r="C32" s="560"/>
      <c r="D32" s="560"/>
      <c r="E32" s="134"/>
      <c r="F32" s="135"/>
      <c r="G32" s="136"/>
      <c r="H32" s="137"/>
      <c r="I32" s="156"/>
      <c r="J32" s="162">
        <f t="shared" si="5"/>
        <v>0</v>
      </c>
      <c r="K32" s="631"/>
      <c r="L32" s="138"/>
      <c r="M32" s="139"/>
      <c r="N32" s="140" t="s">
        <v>72</v>
      </c>
      <c r="O32" s="141"/>
      <c r="P32" s="168"/>
      <c r="Q32" s="142"/>
      <c r="R32" s="174">
        <f t="shared" si="0"/>
        <v>0</v>
      </c>
      <c r="S32" s="143"/>
      <c r="T32" s="180"/>
      <c r="U32" s="142"/>
      <c r="V32" s="174">
        <f t="shared" si="1"/>
        <v>0</v>
      </c>
      <c r="W32" s="634"/>
      <c r="X32" s="637"/>
      <c r="Y32" s="640"/>
      <c r="Z32" s="617"/>
      <c r="AA32" s="186"/>
      <c r="AB32" s="142"/>
      <c r="AC32" s="192">
        <f t="shared" si="6"/>
        <v>0</v>
      </c>
      <c r="AD32" s="620"/>
      <c r="AE32" s="144"/>
      <c r="AF32" s="198"/>
      <c r="AG32" s="623"/>
      <c r="AH32" s="626"/>
      <c r="AI32" s="617"/>
      <c r="AJ32" s="617"/>
    </row>
    <row r="33" spans="2:36" s="59" customFormat="1" ht="40.5" customHeight="1">
      <c r="B33" s="70"/>
      <c r="C33" s="558">
        <v>3</v>
      </c>
      <c r="D33" s="558"/>
      <c r="E33" s="627"/>
      <c r="F33" s="113"/>
      <c r="G33" s="114"/>
      <c r="H33" s="115"/>
      <c r="I33" s="154"/>
      <c r="J33" s="160">
        <f t="shared" si="5"/>
        <v>0</v>
      </c>
      <c r="K33" s="629">
        <f>SUM(J33,J34,J35,J36)</f>
        <v>0</v>
      </c>
      <c r="L33" s="116"/>
      <c r="M33" s="117"/>
      <c r="N33" s="118" t="s">
        <v>72</v>
      </c>
      <c r="O33" s="119"/>
      <c r="P33" s="166"/>
      <c r="Q33" s="120"/>
      <c r="R33" s="172">
        <f t="shared" si="0"/>
        <v>0</v>
      </c>
      <c r="S33" s="121"/>
      <c r="T33" s="178"/>
      <c r="U33" s="120"/>
      <c r="V33" s="172">
        <f t="shared" si="1"/>
        <v>0</v>
      </c>
      <c r="W33" s="632"/>
      <c r="X33" s="635"/>
      <c r="Y33" s="638">
        <f>W33*X33</f>
        <v>0</v>
      </c>
      <c r="Z33" s="615">
        <f t="shared" ref="Z33" si="10">SUM(R33:R36,V33:V36,Y33)</f>
        <v>0</v>
      </c>
      <c r="AA33" s="184"/>
      <c r="AB33" s="120"/>
      <c r="AC33" s="190">
        <f t="shared" si="6"/>
        <v>0</v>
      </c>
      <c r="AD33" s="618">
        <f t="shared" ref="AD33" si="11">SUM(AC33:AC36)</f>
        <v>0</v>
      </c>
      <c r="AE33" s="122"/>
      <c r="AF33" s="196"/>
      <c r="AG33" s="621">
        <f t="shared" ref="AG33" si="12">SUM(AF33:AF36)</f>
        <v>0</v>
      </c>
      <c r="AH33" s="624">
        <f>SUM(Z33,AD33,AG33)</f>
        <v>0</v>
      </c>
      <c r="AI33" s="615">
        <v>0</v>
      </c>
      <c r="AJ33" s="615"/>
    </row>
    <row r="34" spans="2:36" s="59" customFormat="1" ht="40.5" customHeight="1">
      <c r="B34" s="70"/>
      <c r="C34" s="559"/>
      <c r="D34" s="559"/>
      <c r="E34" s="628"/>
      <c r="F34" s="123"/>
      <c r="G34" s="124"/>
      <c r="H34" s="125"/>
      <c r="I34" s="155"/>
      <c r="J34" s="161">
        <f t="shared" si="5"/>
        <v>0</v>
      </c>
      <c r="K34" s="630"/>
      <c r="L34" s="126"/>
      <c r="M34" s="127"/>
      <c r="N34" s="128" t="s">
        <v>72</v>
      </c>
      <c r="O34" s="129"/>
      <c r="P34" s="167"/>
      <c r="Q34" s="130"/>
      <c r="R34" s="173">
        <f t="shared" si="0"/>
        <v>0</v>
      </c>
      <c r="S34" s="131"/>
      <c r="T34" s="179"/>
      <c r="U34" s="130"/>
      <c r="V34" s="173">
        <f t="shared" si="1"/>
        <v>0</v>
      </c>
      <c r="W34" s="633"/>
      <c r="X34" s="636"/>
      <c r="Y34" s="639"/>
      <c r="Z34" s="616"/>
      <c r="AA34" s="185"/>
      <c r="AB34" s="130"/>
      <c r="AC34" s="191">
        <f t="shared" si="6"/>
        <v>0</v>
      </c>
      <c r="AD34" s="619"/>
      <c r="AE34" s="132"/>
      <c r="AF34" s="197"/>
      <c r="AG34" s="622"/>
      <c r="AH34" s="625"/>
      <c r="AI34" s="616"/>
      <c r="AJ34" s="616"/>
    </row>
    <row r="35" spans="2:36" s="59" customFormat="1" ht="40.5" customHeight="1">
      <c r="B35" s="70"/>
      <c r="C35" s="559"/>
      <c r="D35" s="559"/>
      <c r="E35" s="133"/>
      <c r="F35" s="123"/>
      <c r="G35" s="124"/>
      <c r="H35" s="125"/>
      <c r="I35" s="155"/>
      <c r="J35" s="161">
        <f t="shared" si="5"/>
        <v>0</v>
      </c>
      <c r="K35" s="630"/>
      <c r="L35" s="126"/>
      <c r="M35" s="127"/>
      <c r="N35" s="128" t="s">
        <v>72</v>
      </c>
      <c r="O35" s="129"/>
      <c r="P35" s="167"/>
      <c r="Q35" s="130"/>
      <c r="R35" s="173">
        <f t="shared" si="0"/>
        <v>0</v>
      </c>
      <c r="S35" s="131"/>
      <c r="T35" s="179"/>
      <c r="U35" s="130"/>
      <c r="V35" s="173">
        <f t="shared" si="1"/>
        <v>0</v>
      </c>
      <c r="W35" s="633"/>
      <c r="X35" s="636"/>
      <c r="Y35" s="639"/>
      <c r="Z35" s="616"/>
      <c r="AA35" s="185"/>
      <c r="AB35" s="130"/>
      <c r="AC35" s="191">
        <f t="shared" si="6"/>
        <v>0</v>
      </c>
      <c r="AD35" s="619"/>
      <c r="AE35" s="132"/>
      <c r="AF35" s="197"/>
      <c r="AG35" s="622"/>
      <c r="AH35" s="625"/>
      <c r="AI35" s="616"/>
      <c r="AJ35" s="616"/>
    </row>
    <row r="36" spans="2:36" s="59" customFormat="1" ht="40.5" customHeight="1" thickBot="1">
      <c r="B36" s="70"/>
      <c r="C36" s="560"/>
      <c r="D36" s="560"/>
      <c r="E36" s="134"/>
      <c r="F36" s="135"/>
      <c r="G36" s="136"/>
      <c r="H36" s="137"/>
      <c r="I36" s="156"/>
      <c r="J36" s="162">
        <f t="shared" si="5"/>
        <v>0</v>
      </c>
      <c r="K36" s="631"/>
      <c r="L36" s="138"/>
      <c r="M36" s="139"/>
      <c r="N36" s="140" t="s">
        <v>72</v>
      </c>
      <c r="O36" s="141"/>
      <c r="P36" s="168"/>
      <c r="Q36" s="142"/>
      <c r="R36" s="174">
        <f t="shared" si="0"/>
        <v>0</v>
      </c>
      <c r="S36" s="143"/>
      <c r="T36" s="180"/>
      <c r="U36" s="142"/>
      <c r="V36" s="174">
        <f t="shared" si="1"/>
        <v>0</v>
      </c>
      <c r="W36" s="634"/>
      <c r="X36" s="637"/>
      <c r="Y36" s="640"/>
      <c r="Z36" s="617"/>
      <c r="AA36" s="186"/>
      <c r="AB36" s="142"/>
      <c r="AC36" s="192">
        <f t="shared" si="6"/>
        <v>0</v>
      </c>
      <c r="AD36" s="620"/>
      <c r="AE36" s="144"/>
      <c r="AF36" s="198"/>
      <c r="AG36" s="623"/>
      <c r="AH36" s="626"/>
      <c r="AI36" s="617"/>
      <c r="AJ36" s="617"/>
    </row>
    <row r="37" spans="2:36" s="59" customFormat="1" ht="40.5" customHeight="1">
      <c r="B37" s="70"/>
      <c r="C37" s="558">
        <v>4</v>
      </c>
      <c r="D37" s="558"/>
      <c r="E37" s="627"/>
      <c r="F37" s="113"/>
      <c r="G37" s="114"/>
      <c r="H37" s="115"/>
      <c r="I37" s="154"/>
      <c r="J37" s="160">
        <f t="shared" si="5"/>
        <v>0</v>
      </c>
      <c r="K37" s="629">
        <f>SUM(J37,J38,J39,J40)</f>
        <v>0</v>
      </c>
      <c r="L37" s="116"/>
      <c r="M37" s="117"/>
      <c r="N37" s="118" t="s">
        <v>72</v>
      </c>
      <c r="O37" s="119"/>
      <c r="P37" s="166"/>
      <c r="Q37" s="120"/>
      <c r="R37" s="172">
        <f t="shared" si="0"/>
        <v>0</v>
      </c>
      <c r="S37" s="121"/>
      <c r="T37" s="178"/>
      <c r="U37" s="120"/>
      <c r="V37" s="172">
        <f t="shared" si="1"/>
        <v>0</v>
      </c>
      <c r="W37" s="632"/>
      <c r="X37" s="635"/>
      <c r="Y37" s="638">
        <f>W37*X37</f>
        <v>0</v>
      </c>
      <c r="Z37" s="615">
        <f t="shared" ref="Z37" si="13">SUM(R37:R40,V37:V40,Y37)</f>
        <v>0</v>
      </c>
      <c r="AA37" s="184"/>
      <c r="AB37" s="120"/>
      <c r="AC37" s="190">
        <f t="shared" si="6"/>
        <v>0</v>
      </c>
      <c r="AD37" s="618">
        <f t="shared" ref="AD37" si="14">SUM(AC37:AC40)</f>
        <v>0</v>
      </c>
      <c r="AE37" s="122"/>
      <c r="AF37" s="196"/>
      <c r="AG37" s="621">
        <f t="shared" ref="AG37" si="15">SUM(AF37:AF40)</f>
        <v>0</v>
      </c>
      <c r="AH37" s="624">
        <f>SUM(Z37,AD37,AG37)</f>
        <v>0</v>
      </c>
      <c r="AI37" s="615">
        <v>0</v>
      </c>
      <c r="AJ37" s="615"/>
    </row>
    <row r="38" spans="2:36" s="59" customFormat="1" ht="40.5" customHeight="1">
      <c r="B38" s="70"/>
      <c r="C38" s="559"/>
      <c r="D38" s="559"/>
      <c r="E38" s="628"/>
      <c r="F38" s="123"/>
      <c r="G38" s="124"/>
      <c r="H38" s="125"/>
      <c r="I38" s="155"/>
      <c r="J38" s="161">
        <f t="shared" si="5"/>
        <v>0</v>
      </c>
      <c r="K38" s="630"/>
      <c r="L38" s="126"/>
      <c r="M38" s="127"/>
      <c r="N38" s="128" t="s">
        <v>72</v>
      </c>
      <c r="O38" s="129"/>
      <c r="P38" s="167"/>
      <c r="Q38" s="130"/>
      <c r="R38" s="173">
        <f t="shared" si="0"/>
        <v>0</v>
      </c>
      <c r="S38" s="131"/>
      <c r="T38" s="179"/>
      <c r="U38" s="130"/>
      <c r="V38" s="173">
        <f t="shared" si="1"/>
        <v>0</v>
      </c>
      <c r="W38" s="633"/>
      <c r="X38" s="636"/>
      <c r="Y38" s="639"/>
      <c r="Z38" s="616"/>
      <c r="AA38" s="185"/>
      <c r="AB38" s="130"/>
      <c r="AC38" s="191">
        <f t="shared" si="6"/>
        <v>0</v>
      </c>
      <c r="AD38" s="619"/>
      <c r="AE38" s="132"/>
      <c r="AF38" s="197"/>
      <c r="AG38" s="622"/>
      <c r="AH38" s="625"/>
      <c r="AI38" s="616"/>
      <c r="AJ38" s="616"/>
    </row>
    <row r="39" spans="2:36" s="59" customFormat="1" ht="40.5" customHeight="1">
      <c r="B39" s="70"/>
      <c r="C39" s="559"/>
      <c r="D39" s="559"/>
      <c r="E39" s="133"/>
      <c r="F39" s="123"/>
      <c r="G39" s="124"/>
      <c r="H39" s="125"/>
      <c r="I39" s="155"/>
      <c r="J39" s="161">
        <f t="shared" si="5"/>
        <v>0</v>
      </c>
      <c r="K39" s="630"/>
      <c r="L39" s="126"/>
      <c r="M39" s="127"/>
      <c r="N39" s="128" t="s">
        <v>72</v>
      </c>
      <c r="O39" s="129"/>
      <c r="P39" s="167"/>
      <c r="Q39" s="130"/>
      <c r="R39" s="173">
        <f t="shared" si="0"/>
        <v>0</v>
      </c>
      <c r="S39" s="131"/>
      <c r="T39" s="179"/>
      <c r="U39" s="130"/>
      <c r="V39" s="173">
        <f t="shared" si="1"/>
        <v>0</v>
      </c>
      <c r="W39" s="633"/>
      <c r="X39" s="636"/>
      <c r="Y39" s="639"/>
      <c r="Z39" s="616"/>
      <c r="AA39" s="185"/>
      <c r="AB39" s="130"/>
      <c r="AC39" s="191">
        <f t="shared" si="6"/>
        <v>0</v>
      </c>
      <c r="AD39" s="619"/>
      <c r="AE39" s="132"/>
      <c r="AF39" s="197"/>
      <c r="AG39" s="622"/>
      <c r="AH39" s="625"/>
      <c r="AI39" s="616"/>
      <c r="AJ39" s="616"/>
    </row>
    <row r="40" spans="2:36" s="59" customFormat="1" ht="40.5" customHeight="1" thickBot="1">
      <c r="B40" s="70"/>
      <c r="C40" s="560"/>
      <c r="D40" s="560"/>
      <c r="E40" s="134"/>
      <c r="F40" s="135"/>
      <c r="G40" s="136"/>
      <c r="H40" s="137"/>
      <c r="I40" s="156"/>
      <c r="J40" s="162">
        <f t="shared" si="5"/>
        <v>0</v>
      </c>
      <c r="K40" s="631"/>
      <c r="L40" s="138"/>
      <c r="M40" s="139"/>
      <c r="N40" s="140" t="s">
        <v>72</v>
      </c>
      <c r="O40" s="141"/>
      <c r="P40" s="168"/>
      <c r="Q40" s="142"/>
      <c r="R40" s="174">
        <f t="shared" si="0"/>
        <v>0</v>
      </c>
      <c r="S40" s="143"/>
      <c r="T40" s="180"/>
      <c r="U40" s="142"/>
      <c r="V40" s="174">
        <f t="shared" si="1"/>
        <v>0</v>
      </c>
      <c r="W40" s="634"/>
      <c r="X40" s="637"/>
      <c r="Y40" s="640"/>
      <c r="Z40" s="617"/>
      <c r="AA40" s="186"/>
      <c r="AB40" s="142"/>
      <c r="AC40" s="192">
        <f t="shared" si="6"/>
        <v>0</v>
      </c>
      <c r="AD40" s="620"/>
      <c r="AE40" s="144"/>
      <c r="AF40" s="198"/>
      <c r="AG40" s="623"/>
      <c r="AH40" s="626"/>
      <c r="AI40" s="617"/>
      <c r="AJ40" s="617"/>
    </row>
    <row r="41" spans="2:36" s="59" customFormat="1" ht="40.5" customHeight="1">
      <c r="B41" s="70"/>
      <c r="C41" s="558">
        <v>5</v>
      </c>
      <c r="D41" s="558"/>
      <c r="E41" s="627"/>
      <c r="F41" s="113"/>
      <c r="G41" s="114"/>
      <c r="H41" s="115"/>
      <c r="I41" s="154"/>
      <c r="J41" s="160">
        <f t="shared" si="5"/>
        <v>0</v>
      </c>
      <c r="K41" s="629">
        <f>SUM(J41,J42,J43,J44)</f>
        <v>0</v>
      </c>
      <c r="L41" s="116"/>
      <c r="M41" s="117"/>
      <c r="N41" s="118" t="s">
        <v>72</v>
      </c>
      <c r="O41" s="119"/>
      <c r="P41" s="166"/>
      <c r="Q41" s="120"/>
      <c r="R41" s="172">
        <f t="shared" si="0"/>
        <v>0</v>
      </c>
      <c r="S41" s="121"/>
      <c r="T41" s="178"/>
      <c r="U41" s="120"/>
      <c r="V41" s="172">
        <f t="shared" si="1"/>
        <v>0</v>
      </c>
      <c r="W41" s="632"/>
      <c r="X41" s="635"/>
      <c r="Y41" s="638">
        <f>W41*X41</f>
        <v>0</v>
      </c>
      <c r="Z41" s="615">
        <f t="shared" ref="Z41" si="16">SUM(R41:R44,V41:V44,Y41)</f>
        <v>0</v>
      </c>
      <c r="AA41" s="184"/>
      <c r="AB41" s="120"/>
      <c r="AC41" s="190">
        <f t="shared" si="6"/>
        <v>0</v>
      </c>
      <c r="AD41" s="618">
        <f t="shared" ref="AD41" si="17">SUM(AC41:AC44)</f>
        <v>0</v>
      </c>
      <c r="AE41" s="122"/>
      <c r="AF41" s="196"/>
      <c r="AG41" s="621">
        <f t="shared" ref="AG41" si="18">SUM(AF41:AF44)</f>
        <v>0</v>
      </c>
      <c r="AH41" s="624">
        <f t="shared" ref="AH41" si="19">SUM(Z41,AD41,AG41)</f>
        <v>0</v>
      </c>
      <c r="AI41" s="615">
        <v>0</v>
      </c>
      <c r="AJ41" s="615"/>
    </row>
    <row r="42" spans="2:36" s="59" customFormat="1" ht="40.5" customHeight="1">
      <c r="B42" s="70"/>
      <c r="C42" s="559"/>
      <c r="D42" s="559"/>
      <c r="E42" s="628"/>
      <c r="F42" s="123"/>
      <c r="G42" s="124"/>
      <c r="H42" s="125"/>
      <c r="I42" s="155"/>
      <c r="J42" s="161">
        <f t="shared" si="5"/>
        <v>0</v>
      </c>
      <c r="K42" s="630"/>
      <c r="L42" s="126"/>
      <c r="M42" s="127"/>
      <c r="N42" s="128" t="s">
        <v>72</v>
      </c>
      <c r="O42" s="129"/>
      <c r="P42" s="167"/>
      <c r="Q42" s="130"/>
      <c r="R42" s="173">
        <f t="shared" si="0"/>
        <v>0</v>
      </c>
      <c r="S42" s="131"/>
      <c r="T42" s="179"/>
      <c r="U42" s="130"/>
      <c r="V42" s="173">
        <f t="shared" si="1"/>
        <v>0</v>
      </c>
      <c r="W42" s="633"/>
      <c r="X42" s="636"/>
      <c r="Y42" s="639"/>
      <c r="Z42" s="616"/>
      <c r="AA42" s="185"/>
      <c r="AB42" s="130"/>
      <c r="AC42" s="191">
        <f t="shared" si="6"/>
        <v>0</v>
      </c>
      <c r="AD42" s="619"/>
      <c r="AE42" s="132"/>
      <c r="AF42" s="197"/>
      <c r="AG42" s="622"/>
      <c r="AH42" s="625"/>
      <c r="AI42" s="616"/>
      <c r="AJ42" s="616"/>
    </row>
    <row r="43" spans="2:36" s="59" customFormat="1" ht="40.5" customHeight="1">
      <c r="B43" s="70"/>
      <c r="C43" s="559"/>
      <c r="D43" s="559"/>
      <c r="E43" s="133"/>
      <c r="F43" s="123"/>
      <c r="G43" s="124"/>
      <c r="H43" s="125"/>
      <c r="I43" s="155"/>
      <c r="J43" s="161">
        <f t="shared" si="5"/>
        <v>0</v>
      </c>
      <c r="K43" s="630"/>
      <c r="L43" s="126"/>
      <c r="M43" s="127"/>
      <c r="N43" s="128" t="s">
        <v>72</v>
      </c>
      <c r="O43" s="129"/>
      <c r="P43" s="167"/>
      <c r="Q43" s="130"/>
      <c r="R43" s="173">
        <f t="shared" si="0"/>
        <v>0</v>
      </c>
      <c r="S43" s="131"/>
      <c r="T43" s="179"/>
      <c r="U43" s="130"/>
      <c r="V43" s="173">
        <f t="shared" si="1"/>
        <v>0</v>
      </c>
      <c r="W43" s="633"/>
      <c r="X43" s="636"/>
      <c r="Y43" s="639"/>
      <c r="Z43" s="616"/>
      <c r="AA43" s="185"/>
      <c r="AB43" s="130"/>
      <c r="AC43" s="191">
        <f t="shared" si="6"/>
        <v>0</v>
      </c>
      <c r="AD43" s="619"/>
      <c r="AE43" s="132"/>
      <c r="AF43" s="197"/>
      <c r="AG43" s="622"/>
      <c r="AH43" s="625"/>
      <c r="AI43" s="616"/>
      <c r="AJ43" s="616"/>
    </row>
    <row r="44" spans="2:36" s="59" customFormat="1" ht="40.5" customHeight="1" thickBot="1">
      <c r="B44" s="70"/>
      <c r="C44" s="560"/>
      <c r="D44" s="560"/>
      <c r="E44" s="134"/>
      <c r="F44" s="135"/>
      <c r="G44" s="136"/>
      <c r="H44" s="137"/>
      <c r="I44" s="156"/>
      <c r="J44" s="162">
        <f t="shared" si="5"/>
        <v>0</v>
      </c>
      <c r="K44" s="631"/>
      <c r="L44" s="138"/>
      <c r="M44" s="139"/>
      <c r="N44" s="140" t="s">
        <v>72</v>
      </c>
      <c r="O44" s="141"/>
      <c r="P44" s="168"/>
      <c r="Q44" s="142"/>
      <c r="R44" s="174">
        <f t="shared" si="0"/>
        <v>0</v>
      </c>
      <c r="S44" s="143"/>
      <c r="T44" s="180"/>
      <c r="U44" s="142"/>
      <c r="V44" s="174">
        <f t="shared" si="1"/>
        <v>0</v>
      </c>
      <c r="W44" s="634"/>
      <c r="X44" s="637"/>
      <c r="Y44" s="640"/>
      <c r="Z44" s="617"/>
      <c r="AA44" s="186"/>
      <c r="AB44" s="142"/>
      <c r="AC44" s="192">
        <f t="shared" si="6"/>
        <v>0</v>
      </c>
      <c r="AD44" s="620"/>
      <c r="AE44" s="144"/>
      <c r="AF44" s="198"/>
      <c r="AG44" s="623"/>
      <c r="AH44" s="626"/>
      <c r="AI44" s="617"/>
      <c r="AJ44" s="617"/>
    </row>
    <row r="45" spans="2:36" s="59" customFormat="1" ht="33.4" customHeight="1" thickBot="1">
      <c r="B45" s="70"/>
      <c r="C45" s="230"/>
      <c r="D45" s="230"/>
      <c r="E45" s="231" t="s">
        <v>92</v>
      </c>
      <c r="F45" s="103"/>
      <c r="G45" s="104"/>
      <c r="H45" s="105">
        <f>SUM(H25:H44)</f>
        <v>0</v>
      </c>
      <c r="I45" s="152"/>
      <c r="J45" s="232"/>
      <c r="K45" s="269">
        <f>SUM(K25:K44)</f>
        <v>0</v>
      </c>
      <c r="L45" s="271"/>
      <c r="M45" s="272"/>
      <c r="N45" s="273"/>
      <c r="O45" s="274"/>
      <c r="P45" s="275"/>
      <c r="Q45" s="276"/>
      <c r="R45" s="277"/>
      <c r="S45" s="278"/>
      <c r="T45" s="279"/>
      <c r="U45" s="276"/>
      <c r="V45" s="277"/>
      <c r="W45" s="280"/>
      <c r="X45" s="281"/>
      <c r="Y45" s="290"/>
      <c r="Z45" s="270">
        <f>SUM(Z25:Z44)</f>
        <v>0</v>
      </c>
      <c r="AA45" s="270"/>
      <c r="AB45" s="283"/>
      <c r="AC45" s="284"/>
      <c r="AD45" s="269">
        <f>SUM(AD25:AD44)</f>
        <v>0</v>
      </c>
      <c r="AE45" s="281"/>
      <c r="AF45" s="285"/>
      <c r="AG45" s="269">
        <f>SUM(AG25:AG44)</f>
        <v>0</v>
      </c>
      <c r="AH45" s="282">
        <f>SUM(AH25:AH44)</f>
        <v>0</v>
      </c>
      <c r="AI45" s="270">
        <v>0</v>
      </c>
      <c r="AJ45" s="288"/>
    </row>
    <row r="46" spans="2:36" ht="40.5" customHeight="1" thickBot="1">
      <c r="B46" s="64"/>
      <c r="C46" s="145"/>
      <c r="D46" s="145"/>
      <c r="E46" s="146" t="s">
        <v>119</v>
      </c>
      <c r="F46" s="147"/>
      <c r="G46" s="148"/>
      <c r="H46" s="149">
        <f>SUM(H45)</f>
        <v>0</v>
      </c>
      <c r="I46" s="251"/>
      <c r="J46" s="252"/>
      <c r="K46" s="286">
        <f>SUM(K45)</f>
        <v>0</v>
      </c>
      <c r="L46" s="419"/>
      <c r="M46" s="419"/>
      <c r="N46" s="419"/>
      <c r="O46" s="419"/>
      <c r="P46" s="641"/>
      <c r="Q46" s="642"/>
      <c r="R46" s="253"/>
      <c r="S46" s="254"/>
      <c r="T46" s="642"/>
      <c r="U46" s="642"/>
      <c r="V46" s="419"/>
      <c r="W46" s="255"/>
      <c r="X46" s="261"/>
      <c r="Y46" s="256"/>
      <c r="Z46" s="287">
        <f>SUM(Z45)</f>
        <v>0</v>
      </c>
      <c r="AA46" s="643"/>
      <c r="AB46" s="642"/>
      <c r="AC46" s="257"/>
      <c r="AD46" s="286">
        <f>SUM(AD45)</f>
        <v>0</v>
      </c>
      <c r="AE46" s="258"/>
      <c r="AF46" s="258"/>
      <c r="AG46" s="286">
        <f>SUM(AG45)</f>
        <v>0</v>
      </c>
      <c r="AH46" s="287">
        <f>SUM(AH45)</f>
        <v>0</v>
      </c>
      <c r="AI46" s="287">
        <v>0</v>
      </c>
      <c r="AJ46" s="289"/>
    </row>
  </sheetData>
  <mergeCells count="156">
    <mergeCell ref="AD9:AD12"/>
    <mergeCell ref="AG9:AG12"/>
    <mergeCell ref="AH9:AH12"/>
    <mergeCell ref="AD13:AD16"/>
    <mergeCell ref="AG13:AG16"/>
    <mergeCell ref="AH13:AH16"/>
    <mergeCell ref="AD41:AD44"/>
    <mergeCell ref="AG41:AG44"/>
    <mergeCell ref="AH41:AH44"/>
    <mergeCell ref="AD29:AD32"/>
    <mergeCell ref="AG29:AG32"/>
    <mergeCell ref="AH29:AH32"/>
    <mergeCell ref="AD33:AD36"/>
    <mergeCell ref="AG33:AG36"/>
    <mergeCell ref="AH33:AH36"/>
    <mergeCell ref="AA5:AG5"/>
    <mergeCell ref="AA6:AD6"/>
    <mergeCell ref="AE6:AG6"/>
    <mergeCell ref="AH6:AH8"/>
    <mergeCell ref="AA7:AA8"/>
    <mergeCell ref="AB7:AB8"/>
    <mergeCell ref="AC7:AC8"/>
    <mergeCell ref="AD7:AD8"/>
    <mergeCell ref="AE7:AE8"/>
    <mergeCell ref="AF7:AF8"/>
    <mergeCell ref="AG7:AG8"/>
    <mergeCell ref="P46:Q46"/>
    <mergeCell ref="T46:U46"/>
    <mergeCell ref="AA46:AB46"/>
    <mergeCell ref="AI41:AI44"/>
    <mergeCell ref="AJ41:AJ44"/>
    <mergeCell ref="C41:C44"/>
    <mergeCell ref="D41:D44"/>
    <mergeCell ref="E41:E42"/>
    <mergeCell ref="K41:K44"/>
    <mergeCell ref="W41:W44"/>
    <mergeCell ref="X41:X44"/>
    <mergeCell ref="Y41:Y44"/>
    <mergeCell ref="Z41:Z44"/>
    <mergeCell ref="Z37:Z40"/>
    <mergeCell ref="AI37:AI40"/>
    <mergeCell ref="AJ37:AJ40"/>
    <mergeCell ref="AD37:AD40"/>
    <mergeCell ref="AG37:AG40"/>
    <mergeCell ref="AH37:AH40"/>
    <mergeCell ref="C37:C40"/>
    <mergeCell ref="D37:D40"/>
    <mergeCell ref="E37:E38"/>
    <mergeCell ref="K37:K40"/>
    <mergeCell ref="W37:W40"/>
    <mergeCell ref="X37:X40"/>
    <mergeCell ref="Y37:Y40"/>
    <mergeCell ref="X33:X36"/>
    <mergeCell ref="Y33:Y36"/>
    <mergeCell ref="Z33:Z36"/>
    <mergeCell ref="AI33:AI36"/>
    <mergeCell ref="AJ33:AJ36"/>
    <mergeCell ref="AI29:AI32"/>
    <mergeCell ref="AJ29:AJ32"/>
    <mergeCell ref="C33:C36"/>
    <mergeCell ref="D33:D36"/>
    <mergeCell ref="E33:E34"/>
    <mergeCell ref="K33:K36"/>
    <mergeCell ref="W33:W36"/>
    <mergeCell ref="C29:C32"/>
    <mergeCell ref="D29:D32"/>
    <mergeCell ref="E29:E30"/>
    <mergeCell ref="K29:K32"/>
    <mergeCell ref="W29:W32"/>
    <mergeCell ref="X29:X32"/>
    <mergeCell ref="Y29:Y32"/>
    <mergeCell ref="Z29:Z32"/>
    <mergeCell ref="Z25:Z28"/>
    <mergeCell ref="AI25:AI28"/>
    <mergeCell ref="AJ25:AJ28"/>
    <mergeCell ref="AD25:AD28"/>
    <mergeCell ref="AG25:AG28"/>
    <mergeCell ref="AH25:AH28"/>
    <mergeCell ref="C25:C28"/>
    <mergeCell ref="D25:D28"/>
    <mergeCell ref="E25:E26"/>
    <mergeCell ref="K25:K28"/>
    <mergeCell ref="W25:W28"/>
    <mergeCell ref="X25:X28"/>
    <mergeCell ref="Y25:Y28"/>
    <mergeCell ref="AI21:AI24"/>
    <mergeCell ref="AJ21:AJ24"/>
    <mergeCell ref="AI17:AI20"/>
    <mergeCell ref="AJ17:AJ20"/>
    <mergeCell ref="C21:C24"/>
    <mergeCell ref="D21:D24"/>
    <mergeCell ref="E21:E22"/>
    <mergeCell ref="K21:K24"/>
    <mergeCell ref="W21:W24"/>
    <mergeCell ref="C17:C20"/>
    <mergeCell ref="D17:D20"/>
    <mergeCell ref="E17:E18"/>
    <mergeCell ref="K17:K20"/>
    <mergeCell ref="W17:W20"/>
    <mergeCell ref="X17:X20"/>
    <mergeCell ref="Y17:Y20"/>
    <mergeCell ref="Z17:Z20"/>
    <mergeCell ref="AD17:AD20"/>
    <mergeCell ref="AG17:AG20"/>
    <mergeCell ref="AH17:AH20"/>
    <mergeCell ref="AD21:AD24"/>
    <mergeCell ref="AG21:AG24"/>
    <mergeCell ref="AH21:AH24"/>
    <mergeCell ref="X9:X12"/>
    <mergeCell ref="Y9:Y12"/>
    <mergeCell ref="Z9:Z12"/>
    <mergeCell ref="AI9:AI12"/>
    <mergeCell ref="AJ9:AJ12"/>
    <mergeCell ref="B9:B24"/>
    <mergeCell ref="C9:C12"/>
    <mergeCell ref="D9:D12"/>
    <mergeCell ref="E9:E10"/>
    <mergeCell ref="K9:K12"/>
    <mergeCell ref="W9:W12"/>
    <mergeCell ref="Z13:Z16"/>
    <mergeCell ref="AI13:AI16"/>
    <mergeCell ref="AJ13:AJ16"/>
    <mergeCell ref="C13:C16"/>
    <mergeCell ref="D13:D16"/>
    <mergeCell ref="E13:E14"/>
    <mergeCell ref="K13:K16"/>
    <mergeCell ref="W13:W16"/>
    <mergeCell ref="X13:X16"/>
    <mergeCell ref="Y13:Y16"/>
    <mergeCell ref="X21:X24"/>
    <mergeCell ref="Y21:Y24"/>
    <mergeCell ref="Z21:Z24"/>
    <mergeCell ref="Z6:Z8"/>
    <mergeCell ref="AI6:AI8"/>
    <mergeCell ref="AJ6:AJ8"/>
    <mergeCell ref="W7:W8"/>
    <mergeCell ref="X7:X8"/>
    <mergeCell ref="Y7:Y8"/>
    <mergeCell ref="C1:AJ1"/>
    <mergeCell ref="C2:AJ2"/>
    <mergeCell ref="F5:K5"/>
    <mergeCell ref="L5:Z5"/>
    <mergeCell ref="C6:C8"/>
    <mergeCell ref="D6:D8"/>
    <mergeCell ref="F6:J6"/>
    <mergeCell ref="K6:K8"/>
    <mergeCell ref="L6:V6"/>
    <mergeCell ref="F7:F8"/>
    <mergeCell ref="G7:G8"/>
    <mergeCell ref="H7:H8"/>
    <mergeCell ref="I7:I8"/>
    <mergeCell ref="J7:J8"/>
    <mergeCell ref="L7:L8"/>
    <mergeCell ref="M7:O8"/>
    <mergeCell ref="S7:V7"/>
    <mergeCell ref="W6:Y6"/>
  </mergeCells>
  <phoneticPr fontId="56"/>
  <dataValidations count="3">
    <dataValidation type="list" allowBlank="1" showInputMessage="1" showErrorMessage="1" sqref="L10:L12 L14:L16 L18:L20 L22:L45" xr:uid="{538FCCC0-90FC-444D-AAB1-586689FD5F2B}">
      <formula1>"鉄道,バス,モノレール,県内指導者"</formula1>
    </dataValidation>
    <dataValidation type="list" allowBlank="1" showInputMessage="1" sqref="L9 L13 L17 L21" xr:uid="{D55D51F6-ED5B-4146-9E06-4BCC80533680}">
      <formula1>"鉄道,バス,モノレール,県内指導者"</formula1>
    </dataValidation>
    <dataValidation type="list" allowBlank="1" showInputMessage="1" sqref="S9:S45"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rowBreaks count="1" manualBreakCount="1">
    <brk id="24" max="3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J30"/>
  <sheetViews>
    <sheetView showGridLines="0" view="pageBreakPreview" zoomScale="58" zoomScaleNormal="25" zoomScaleSheetLayoutView="70" workbookViewId="0">
      <selection activeCell="AI6" sqref="AI6:AI8"/>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65</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249</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40.5" customHeight="1">
      <c r="B9" s="70"/>
      <c r="C9" s="558">
        <v>1</v>
      </c>
      <c r="D9" s="558"/>
      <c r="E9" s="627"/>
      <c r="F9" s="113"/>
      <c r="G9" s="114"/>
      <c r="H9" s="115"/>
      <c r="I9" s="154"/>
      <c r="J9" s="160">
        <f t="shared" ref="J9:J28" si="0">H9*I9</f>
        <v>0</v>
      </c>
      <c r="K9" s="629">
        <f>SUM(J9,J10,J11,J12)</f>
        <v>0</v>
      </c>
      <c r="L9" s="116"/>
      <c r="M9" s="117"/>
      <c r="N9" s="118" t="s">
        <v>72</v>
      </c>
      <c r="O9" s="119"/>
      <c r="P9" s="166"/>
      <c r="Q9" s="120"/>
      <c r="R9" s="172">
        <f>P9*Q9</f>
        <v>0</v>
      </c>
      <c r="S9" s="121"/>
      <c r="T9" s="178"/>
      <c r="U9" s="120"/>
      <c r="V9" s="172">
        <f t="shared" ref="V9:V28" si="1">T9*U9</f>
        <v>0</v>
      </c>
      <c r="W9" s="632"/>
      <c r="X9" s="635"/>
      <c r="Y9" s="638">
        <f>W9*X9</f>
        <v>0</v>
      </c>
      <c r="Z9" s="615">
        <f>SUM(R9:R12,V9:V12,Y9)</f>
        <v>0</v>
      </c>
      <c r="AA9" s="184"/>
      <c r="AB9" s="120"/>
      <c r="AC9" s="190">
        <f>AA9*AB9</f>
        <v>0</v>
      </c>
      <c r="AD9" s="618">
        <f>SUM(AC9:AC12)</f>
        <v>0</v>
      </c>
      <c r="AE9" s="122"/>
      <c r="AF9" s="196"/>
      <c r="AG9" s="621">
        <f>SUM(AF9:AF12)</f>
        <v>0</v>
      </c>
      <c r="AH9" s="624">
        <f>SUM(Z9,AD9,AG9)</f>
        <v>0</v>
      </c>
      <c r="AI9" s="615">
        <v>0</v>
      </c>
      <c r="AJ9" s="615"/>
    </row>
    <row r="10" spans="2:36" s="59" customFormat="1" ht="40.5" customHeight="1">
      <c r="B10" s="70"/>
      <c r="C10" s="559"/>
      <c r="D10" s="559"/>
      <c r="E10" s="628"/>
      <c r="F10" s="123"/>
      <c r="G10" s="124"/>
      <c r="H10" s="125"/>
      <c r="I10" s="155"/>
      <c r="J10" s="161">
        <f t="shared" si="0"/>
        <v>0</v>
      </c>
      <c r="K10" s="630"/>
      <c r="L10" s="126"/>
      <c r="M10" s="127"/>
      <c r="N10" s="128" t="s">
        <v>72</v>
      </c>
      <c r="O10" s="129"/>
      <c r="P10" s="167"/>
      <c r="Q10" s="130"/>
      <c r="R10" s="173">
        <f t="shared" ref="R10:R28" si="2">P10*Q10</f>
        <v>0</v>
      </c>
      <c r="S10" s="131"/>
      <c r="T10" s="179"/>
      <c r="U10" s="130"/>
      <c r="V10" s="173">
        <f t="shared" si="1"/>
        <v>0</v>
      </c>
      <c r="W10" s="633"/>
      <c r="X10" s="636"/>
      <c r="Y10" s="639"/>
      <c r="Z10" s="616"/>
      <c r="AA10" s="185"/>
      <c r="AB10" s="130"/>
      <c r="AC10" s="191">
        <f t="shared" ref="AC10:AC28" si="3">AA10*AB10</f>
        <v>0</v>
      </c>
      <c r="AD10" s="619"/>
      <c r="AE10" s="132"/>
      <c r="AF10" s="197"/>
      <c r="AG10" s="622"/>
      <c r="AH10" s="625"/>
      <c r="AI10" s="616"/>
      <c r="AJ10" s="616"/>
    </row>
    <row r="11" spans="2:36" s="59" customFormat="1" ht="40.5" customHeight="1">
      <c r="B11" s="70"/>
      <c r="C11" s="559"/>
      <c r="D11" s="559"/>
      <c r="E11" s="133"/>
      <c r="F11" s="123"/>
      <c r="G11" s="124"/>
      <c r="H11" s="125"/>
      <c r="I11" s="155"/>
      <c r="J11" s="161">
        <f t="shared" si="0"/>
        <v>0</v>
      </c>
      <c r="K11" s="630"/>
      <c r="L11" s="126"/>
      <c r="M11" s="127"/>
      <c r="N11" s="128" t="s">
        <v>72</v>
      </c>
      <c r="O11" s="129"/>
      <c r="P11" s="167"/>
      <c r="Q11" s="130"/>
      <c r="R11" s="173">
        <f t="shared" si="2"/>
        <v>0</v>
      </c>
      <c r="S11" s="131"/>
      <c r="T11" s="179"/>
      <c r="U11" s="130"/>
      <c r="V11" s="173">
        <f t="shared" si="1"/>
        <v>0</v>
      </c>
      <c r="W11" s="633"/>
      <c r="X11" s="636"/>
      <c r="Y11" s="639"/>
      <c r="Z11" s="616"/>
      <c r="AA11" s="185"/>
      <c r="AB11" s="130"/>
      <c r="AC11" s="191">
        <f t="shared" si="3"/>
        <v>0</v>
      </c>
      <c r="AD11" s="619"/>
      <c r="AE11" s="132"/>
      <c r="AF11" s="197"/>
      <c r="AG11" s="622"/>
      <c r="AH11" s="625"/>
      <c r="AI11" s="616"/>
      <c r="AJ11" s="616"/>
    </row>
    <row r="12" spans="2:36" s="59" customFormat="1" ht="40.5" customHeight="1" thickBot="1">
      <c r="B12" s="70"/>
      <c r="C12" s="560"/>
      <c r="D12" s="560"/>
      <c r="E12" s="134"/>
      <c r="F12" s="135"/>
      <c r="G12" s="136"/>
      <c r="H12" s="137"/>
      <c r="I12" s="156"/>
      <c r="J12" s="162">
        <f t="shared" si="0"/>
        <v>0</v>
      </c>
      <c r="K12" s="631"/>
      <c r="L12" s="138"/>
      <c r="M12" s="139"/>
      <c r="N12" s="140" t="s">
        <v>72</v>
      </c>
      <c r="O12" s="141"/>
      <c r="P12" s="168"/>
      <c r="Q12" s="142"/>
      <c r="R12" s="174">
        <f t="shared" si="2"/>
        <v>0</v>
      </c>
      <c r="S12" s="143"/>
      <c r="T12" s="180"/>
      <c r="U12" s="142"/>
      <c r="V12" s="174">
        <f t="shared" si="1"/>
        <v>0</v>
      </c>
      <c r="W12" s="634"/>
      <c r="X12" s="637"/>
      <c r="Y12" s="640"/>
      <c r="Z12" s="617"/>
      <c r="AA12" s="186"/>
      <c r="AB12" s="142"/>
      <c r="AC12" s="192">
        <f t="shared" si="3"/>
        <v>0</v>
      </c>
      <c r="AD12" s="620"/>
      <c r="AE12" s="144"/>
      <c r="AF12" s="198"/>
      <c r="AG12" s="623"/>
      <c r="AH12" s="626"/>
      <c r="AI12" s="617"/>
      <c r="AJ12" s="617"/>
    </row>
    <row r="13" spans="2:36" s="59" customFormat="1" ht="40.5" customHeight="1">
      <c r="B13" s="70"/>
      <c r="C13" s="558">
        <v>2</v>
      </c>
      <c r="D13" s="558"/>
      <c r="E13" s="627"/>
      <c r="F13" s="113"/>
      <c r="G13" s="114"/>
      <c r="H13" s="115"/>
      <c r="I13" s="154"/>
      <c r="J13" s="160">
        <f t="shared" si="0"/>
        <v>0</v>
      </c>
      <c r="K13" s="629">
        <f>SUM(J13,J14,J15,J16)</f>
        <v>0</v>
      </c>
      <c r="L13" s="116"/>
      <c r="M13" s="117"/>
      <c r="N13" s="118" t="s">
        <v>72</v>
      </c>
      <c r="O13" s="119"/>
      <c r="P13" s="166"/>
      <c r="Q13" s="120"/>
      <c r="R13" s="172">
        <f t="shared" si="2"/>
        <v>0</v>
      </c>
      <c r="S13" s="121"/>
      <c r="T13" s="178"/>
      <c r="U13" s="120"/>
      <c r="V13" s="172">
        <f t="shared" si="1"/>
        <v>0</v>
      </c>
      <c r="W13" s="632"/>
      <c r="X13" s="635"/>
      <c r="Y13" s="638">
        <f>W13*X13</f>
        <v>0</v>
      </c>
      <c r="Z13" s="615">
        <f t="shared" ref="Z13" si="4">SUM(R13:R16,V13:V16,Y13)</f>
        <v>0</v>
      </c>
      <c r="AA13" s="184"/>
      <c r="AB13" s="120"/>
      <c r="AC13" s="190">
        <f t="shared" si="3"/>
        <v>0</v>
      </c>
      <c r="AD13" s="618">
        <f t="shared" ref="AD13" si="5">SUM(AC13:AC16)</f>
        <v>0</v>
      </c>
      <c r="AE13" s="122"/>
      <c r="AF13" s="196"/>
      <c r="AG13" s="621">
        <f t="shared" ref="AG13" si="6">SUM(AF13:AF16)</f>
        <v>0</v>
      </c>
      <c r="AH13" s="624">
        <f>SUM(Z13,AD13,AG13)</f>
        <v>0</v>
      </c>
      <c r="AI13" s="615">
        <v>0</v>
      </c>
      <c r="AJ13" s="615"/>
    </row>
    <row r="14" spans="2:36" s="59" customFormat="1" ht="40.5" customHeight="1">
      <c r="B14" s="70"/>
      <c r="C14" s="559"/>
      <c r="D14" s="559"/>
      <c r="E14" s="628"/>
      <c r="F14" s="123"/>
      <c r="G14" s="124"/>
      <c r="H14" s="125"/>
      <c r="I14" s="155"/>
      <c r="J14" s="161">
        <f t="shared" si="0"/>
        <v>0</v>
      </c>
      <c r="K14" s="630"/>
      <c r="L14" s="126"/>
      <c r="M14" s="127"/>
      <c r="N14" s="128" t="s">
        <v>72</v>
      </c>
      <c r="O14" s="129"/>
      <c r="P14" s="167"/>
      <c r="Q14" s="130"/>
      <c r="R14" s="173">
        <f t="shared" si="2"/>
        <v>0</v>
      </c>
      <c r="S14" s="131"/>
      <c r="T14" s="179"/>
      <c r="U14" s="130"/>
      <c r="V14" s="173">
        <f t="shared" si="1"/>
        <v>0</v>
      </c>
      <c r="W14" s="633"/>
      <c r="X14" s="636"/>
      <c r="Y14" s="639"/>
      <c r="Z14" s="616"/>
      <c r="AA14" s="185"/>
      <c r="AB14" s="130"/>
      <c r="AC14" s="191">
        <f t="shared" si="3"/>
        <v>0</v>
      </c>
      <c r="AD14" s="619"/>
      <c r="AE14" s="132"/>
      <c r="AF14" s="197"/>
      <c r="AG14" s="622"/>
      <c r="AH14" s="625"/>
      <c r="AI14" s="616"/>
      <c r="AJ14" s="616"/>
    </row>
    <row r="15" spans="2:36" s="59" customFormat="1" ht="40.5" customHeight="1">
      <c r="B15" s="70"/>
      <c r="C15" s="559"/>
      <c r="D15" s="559"/>
      <c r="E15" s="133"/>
      <c r="F15" s="123"/>
      <c r="G15" s="124"/>
      <c r="H15" s="125"/>
      <c r="I15" s="155"/>
      <c r="J15" s="161">
        <f t="shared" si="0"/>
        <v>0</v>
      </c>
      <c r="K15" s="630"/>
      <c r="L15" s="126"/>
      <c r="M15" s="127"/>
      <c r="N15" s="128" t="s">
        <v>72</v>
      </c>
      <c r="O15" s="129"/>
      <c r="P15" s="167"/>
      <c r="Q15" s="130"/>
      <c r="R15" s="173">
        <f t="shared" si="2"/>
        <v>0</v>
      </c>
      <c r="S15" s="131"/>
      <c r="T15" s="179"/>
      <c r="U15" s="130"/>
      <c r="V15" s="173">
        <f t="shared" si="1"/>
        <v>0</v>
      </c>
      <c r="W15" s="633"/>
      <c r="X15" s="636"/>
      <c r="Y15" s="639"/>
      <c r="Z15" s="616"/>
      <c r="AA15" s="185"/>
      <c r="AB15" s="130"/>
      <c r="AC15" s="191">
        <f t="shared" si="3"/>
        <v>0</v>
      </c>
      <c r="AD15" s="619"/>
      <c r="AE15" s="132"/>
      <c r="AF15" s="197"/>
      <c r="AG15" s="622"/>
      <c r="AH15" s="625"/>
      <c r="AI15" s="616"/>
      <c r="AJ15" s="616"/>
    </row>
    <row r="16" spans="2:36" s="59" customFormat="1" ht="40.5" customHeight="1" thickBot="1">
      <c r="B16" s="70"/>
      <c r="C16" s="560"/>
      <c r="D16" s="560"/>
      <c r="E16" s="134"/>
      <c r="F16" s="135"/>
      <c r="G16" s="136"/>
      <c r="H16" s="137"/>
      <c r="I16" s="156"/>
      <c r="J16" s="162">
        <f t="shared" si="0"/>
        <v>0</v>
      </c>
      <c r="K16" s="631"/>
      <c r="L16" s="138"/>
      <c r="M16" s="139"/>
      <c r="N16" s="140" t="s">
        <v>72</v>
      </c>
      <c r="O16" s="141"/>
      <c r="P16" s="168"/>
      <c r="Q16" s="142"/>
      <c r="R16" s="174">
        <f t="shared" si="2"/>
        <v>0</v>
      </c>
      <c r="S16" s="143"/>
      <c r="T16" s="180"/>
      <c r="U16" s="142"/>
      <c r="V16" s="174">
        <f t="shared" si="1"/>
        <v>0</v>
      </c>
      <c r="W16" s="634"/>
      <c r="X16" s="637"/>
      <c r="Y16" s="640"/>
      <c r="Z16" s="617"/>
      <c r="AA16" s="186"/>
      <c r="AB16" s="142"/>
      <c r="AC16" s="192">
        <f t="shared" si="3"/>
        <v>0</v>
      </c>
      <c r="AD16" s="620"/>
      <c r="AE16" s="144"/>
      <c r="AF16" s="198"/>
      <c r="AG16" s="623"/>
      <c r="AH16" s="626"/>
      <c r="AI16" s="617"/>
      <c r="AJ16" s="617"/>
    </row>
    <row r="17" spans="2:36" s="59" customFormat="1" ht="40.5" customHeight="1">
      <c r="B17" s="70"/>
      <c r="C17" s="558">
        <v>3</v>
      </c>
      <c r="D17" s="558"/>
      <c r="E17" s="627"/>
      <c r="F17" s="113"/>
      <c r="G17" s="114"/>
      <c r="H17" s="115"/>
      <c r="I17" s="154"/>
      <c r="J17" s="160">
        <f t="shared" si="0"/>
        <v>0</v>
      </c>
      <c r="K17" s="629">
        <f>SUM(J17,J18,J19,J20)</f>
        <v>0</v>
      </c>
      <c r="L17" s="116"/>
      <c r="M17" s="117"/>
      <c r="N17" s="118" t="s">
        <v>72</v>
      </c>
      <c r="O17" s="119"/>
      <c r="P17" s="166"/>
      <c r="Q17" s="120"/>
      <c r="R17" s="172">
        <f t="shared" si="2"/>
        <v>0</v>
      </c>
      <c r="S17" s="121"/>
      <c r="T17" s="178"/>
      <c r="U17" s="120"/>
      <c r="V17" s="172">
        <f t="shared" si="1"/>
        <v>0</v>
      </c>
      <c r="W17" s="632"/>
      <c r="X17" s="635"/>
      <c r="Y17" s="638">
        <f>W17*X17</f>
        <v>0</v>
      </c>
      <c r="Z17" s="615">
        <f t="shared" ref="Z17" si="7">SUM(R17:R20,V17:V20,Y17)</f>
        <v>0</v>
      </c>
      <c r="AA17" s="184"/>
      <c r="AB17" s="120"/>
      <c r="AC17" s="190">
        <f t="shared" si="3"/>
        <v>0</v>
      </c>
      <c r="AD17" s="618">
        <f t="shared" ref="AD17" si="8">SUM(AC17:AC20)</f>
        <v>0</v>
      </c>
      <c r="AE17" s="122"/>
      <c r="AF17" s="196"/>
      <c r="AG17" s="621">
        <f t="shared" ref="AG17" si="9">SUM(AF17:AF20)</f>
        <v>0</v>
      </c>
      <c r="AH17" s="624">
        <f>SUM(Z17,AD17,AG17)</f>
        <v>0</v>
      </c>
      <c r="AI17" s="615">
        <v>0</v>
      </c>
      <c r="AJ17" s="615"/>
    </row>
    <row r="18" spans="2:36" s="59" customFormat="1" ht="40.5" customHeight="1">
      <c r="B18" s="70"/>
      <c r="C18" s="559"/>
      <c r="D18" s="559"/>
      <c r="E18" s="628"/>
      <c r="F18" s="123"/>
      <c r="G18" s="124"/>
      <c r="H18" s="125"/>
      <c r="I18" s="155"/>
      <c r="J18" s="161">
        <f t="shared" si="0"/>
        <v>0</v>
      </c>
      <c r="K18" s="630"/>
      <c r="L18" s="126"/>
      <c r="M18" s="127"/>
      <c r="N18" s="128" t="s">
        <v>72</v>
      </c>
      <c r="O18" s="129"/>
      <c r="P18" s="167"/>
      <c r="Q18" s="130"/>
      <c r="R18" s="173">
        <f t="shared" si="2"/>
        <v>0</v>
      </c>
      <c r="S18" s="131"/>
      <c r="T18" s="179"/>
      <c r="U18" s="130"/>
      <c r="V18" s="173">
        <f t="shared" si="1"/>
        <v>0</v>
      </c>
      <c r="W18" s="633"/>
      <c r="X18" s="636"/>
      <c r="Y18" s="639"/>
      <c r="Z18" s="616"/>
      <c r="AA18" s="185"/>
      <c r="AB18" s="130"/>
      <c r="AC18" s="191">
        <f t="shared" si="3"/>
        <v>0</v>
      </c>
      <c r="AD18" s="619"/>
      <c r="AE18" s="132"/>
      <c r="AF18" s="197"/>
      <c r="AG18" s="622"/>
      <c r="AH18" s="625"/>
      <c r="AI18" s="616"/>
      <c r="AJ18" s="616"/>
    </row>
    <row r="19" spans="2:36" s="59" customFormat="1" ht="40.5" customHeight="1">
      <c r="B19" s="70"/>
      <c r="C19" s="559"/>
      <c r="D19" s="559"/>
      <c r="E19" s="133"/>
      <c r="F19" s="123"/>
      <c r="G19" s="124"/>
      <c r="H19" s="125"/>
      <c r="I19" s="155"/>
      <c r="J19" s="161">
        <f t="shared" si="0"/>
        <v>0</v>
      </c>
      <c r="K19" s="630"/>
      <c r="L19" s="126"/>
      <c r="M19" s="127"/>
      <c r="N19" s="128" t="s">
        <v>72</v>
      </c>
      <c r="O19" s="129"/>
      <c r="P19" s="167"/>
      <c r="Q19" s="130"/>
      <c r="R19" s="173">
        <f t="shared" si="2"/>
        <v>0</v>
      </c>
      <c r="S19" s="131"/>
      <c r="T19" s="179"/>
      <c r="U19" s="130"/>
      <c r="V19" s="173">
        <f t="shared" si="1"/>
        <v>0</v>
      </c>
      <c r="W19" s="633"/>
      <c r="X19" s="636"/>
      <c r="Y19" s="639"/>
      <c r="Z19" s="616"/>
      <c r="AA19" s="185"/>
      <c r="AB19" s="130"/>
      <c r="AC19" s="191">
        <f t="shared" si="3"/>
        <v>0</v>
      </c>
      <c r="AD19" s="619"/>
      <c r="AE19" s="132"/>
      <c r="AF19" s="197"/>
      <c r="AG19" s="622"/>
      <c r="AH19" s="625"/>
      <c r="AI19" s="616"/>
      <c r="AJ19" s="616"/>
    </row>
    <row r="20" spans="2:36" s="59" customFormat="1" ht="40.5" customHeight="1" thickBot="1">
      <c r="B20" s="70"/>
      <c r="C20" s="560"/>
      <c r="D20" s="560"/>
      <c r="E20" s="134"/>
      <c r="F20" s="135"/>
      <c r="G20" s="136"/>
      <c r="H20" s="137"/>
      <c r="I20" s="156"/>
      <c r="J20" s="162">
        <f t="shared" si="0"/>
        <v>0</v>
      </c>
      <c r="K20" s="631"/>
      <c r="L20" s="138"/>
      <c r="M20" s="139"/>
      <c r="N20" s="140" t="s">
        <v>72</v>
      </c>
      <c r="O20" s="141"/>
      <c r="P20" s="168"/>
      <c r="Q20" s="142"/>
      <c r="R20" s="174">
        <f t="shared" si="2"/>
        <v>0</v>
      </c>
      <c r="S20" s="143"/>
      <c r="T20" s="180"/>
      <c r="U20" s="142"/>
      <c r="V20" s="174">
        <f t="shared" si="1"/>
        <v>0</v>
      </c>
      <c r="W20" s="634"/>
      <c r="X20" s="637"/>
      <c r="Y20" s="640"/>
      <c r="Z20" s="617"/>
      <c r="AA20" s="186"/>
      <c r="AB20" s="142"/>
      <c r="AC20" s="192">
        <f t="shared" si="3"/>
        <v>0</v>
      </c>
      <c r="AD20" s="620"/>
      <c r="AE20" s="144"/>
      <c r="AF20" s="198"/>
      <c r="AG20" s="623"/>
      <c r="AH20" s="626"/>
      <c r="AI20" s="617"/>
      <c r="AJ20" s="617"/>
    </row>
    <row r="21" spans="2:36" s="59" customFormat="1" ht="40.5" customHeight="1">
      <c r="B21" s="70"/>
      <c r="C21" s="558">
        <v>4</v>
      </c>
      <c r="D21" s="558"/>
      <c r="E21" s="627"/>
      <c r="F21" s="113"/>
      <c r="G21" s="114"/>
      <c r="H21" s="115"/>
      <c r="I21" s="154"/>
      <c r="J21" s="160">
        <f t="shared" si="0"/>
        <v>0</v>
      </c>
      <c r="K21" s="629">
        <f>SUM(J21,J22,J23,J24)</f>
        <v>0</v>
      </c>
      <c r="L21" s="116"/>
      <c r="M21" s="117"/>
      <c r="N21" s="118" t="s">
        <v>72</v>
      </c>
      <c r="O21" s="119"/>
      <c r="P21" s="166"/>
      <c r="Q21" s="120"/>
      <c r="R21" s="172">
        <f t="shared" si="2"/>
        <v>0</v>
      </c>
      <c r="S21" s="121"/>
      <c r="T21" s="178"/>
      <c r="U21" s="120"/>
      <c r="V21" s="172">
        <f t="shared" si="1"/>
        <v>0</v>
      </c>
      <c r="W21" s="632"/>
      <c r="X21" s="635"/>
      <c r="Y21" s="638">
        <f>W21*X21</f>
        <v>0</v>
      </c>
      <c r="Z21" s="615">
        <f t="shared" ref="Z21" si="10">SUM(R21:R24,V21:V24,Y21)</f>
        <v>0</v>
      </c>
      <c r="AA21" s="184"/>
      <c r="AB21" s="120"/>
      <c r="AC21" s="190">
        <f t="shared" si="3"/>
        <v>0</v>
      </c>
      <c r="AD21" s="618">
        <f t="shared" ref="AD21" si="11">SUM(AC21:AC24)</f>
        <v>0</v>
      </c>
      <c r="AE21" s="122"/>
      <c r="AF21" s="196"/>
      <c r="AG21" s="621">
        <f t="shared" ref="AG21" si="12">SUM(AF21:AF24)</f>
        <v>0</v>
      </c>
      <c r="AH21" s="624">
        <f t="shared" ref="AH21" si="13">SUM(Z21,AD21,AG21)</f>
        <v>0</v>
      </c>
      <c r="AI21" s="615">
        <v>0</v>
      </c>
      <c r="AJ21" s="615"/>
    </row>
    <row r="22" spans="2:36" s="59" customFormat="1" ht="40.5" customHeight="1">
      <c r="B22" s="70"/>
      <c r="C22" s="559"/>
      <c r="D22" s="559"/>
      <c r="E22" s="628"/>
      <c r="F22" s="123"/>
      <c r="G22" s="124"/>
      <c r="H22" s="125"/>
      <c r="I22" s="155"/>
      <c r="J22" s="161">
        <f t="shared" si="0"/>
        <v>0</v>
      </c>
      <c r="K22" s="630"/>
      <c r="L22" s="126"/>
      <c r="M22" s="127"/>
      <c r="N22" s="128" t="s">
        <v>72</v>
      </c>
      <c r="O22" s="129"/>
      <c r="P22" s="167"/>
      <c r="Q22" s="130"/>
      <c r="R22" s="173">
        <f t="shared" si="2"/>
        <v>0</v>
      </c>
      <c r="S22" s="131"/>
      <c r="T22" s="179"/>
      <c r="U22" s="130"/>
      <c r="V22" s="173">
        <f t="shared" si="1"/>
        <v>0</v>
      </c>
      <c r="W22" s="633"/>
      <c r="X22" s="636"/>
      <c r="Y22" s="639"/>
      <c r="Z22" s="616"/>
      <c r="AA22" s="185"/>
      <c r="AB22" s="130"/>
      <c r="AC22" s="191">
        <f t="shared" si="3"/>
        <v>0</v>
      </c>
      <c r="AD22" s="619"/>
      <c r="AE22" s="132"/>
      <c r="AF22" s="197"/>
      <c r="AG22" s="622"/>
      <c r="AH22" s="625"/>
      <c r="AI22" s="616"/>
      <c r="AJ22" s="616"/>
    </row>
    <row r="23" spans="2:36" s="59" customFormat="1" ht="40.5" customHeight="1">
      <c r="B23" s="70"/>
      <c r="C23" s="559"/>
      <c r="D23" s="559"/>
      <c r="E23" s="133"/>
      <c r="F23" s="123"/>
      <c r="G23" s="124"/>
      <c r="H23" s="125"/>
      <c r="I23" s="155"/>
      <c r="J23" s="161">
        <f t="shared" si="0"/>
        <v>0</v>
      </c>
      <c r="K23" s="630"/>
      <c r="L23" s="126"/>
      <c r="M23" s="127"/>
      <c r="N23" s="128" t="s">
        <v>72</v>
      </c>
      <c r="O23" s="129"/>
      <c r="P23" s="167"/>
      <c r="Q23" s="130"/>
      <c r="R23" s="173">
        <f t="shared" si="2"/>
        <v>0</v>
      </c>
      <c r="S23" s="131"/>
      <c r="T23" s="179"/>
      <c r="U23" s="130"/>
      <c r="V23" s="173">
        <f t="shared" si="1"/>
        <v>0</v>
      </c>
      <c r="W23" s="633"/>
      <c r="X23" s="636"/>
      <c r="Y23" s="639"/>
      <c r="Z23" s="616"/>
      <c r="AA23" s="185"/>
      <c r="AB23" s="130"/>
      <c r="AC23" s="191">
        <f t="shared" si="3"/>
        <v>0</v>
      </c>
      <c r="AD23" s="619"/>
      <c r="AE23" s="132"/>
      <c r="AF23" s="197"/>
      <c r="AG23" s="622"/>
      <c r="AH23" s="625"/>
      <c r="AI23" s="616"/>
      <c r="AJ23" s="616"/>
    </row>
    <row r="24" spans="2:36" s="59" customFormat="1" ht="40.5" customHeight="1" thickBot="1">
      <c r="B24" s="70"/>
      <c r="C24" s="560"/>
      <c r="D24" s="560"/>
      <c r="E24" s="134"/>
      <c r="F24" s="135"/>
      <c r="G24" s="136"/>
      <c r="H24" s="137"/>
      <c r="I24" s="156"/>
      <c r="J24" s="162">
        <f t="shared" si="0"/>
        <v>0</v>
      </c>
      <c r="K24" s="631"/>
      <c r="L24" s="138"/>
      <c r="M24" s="139"/>
      <c r="N24" s="140" t="s">
        <v>72</v>
      </c>
      <c r="O24" s="141"/>
      <c r="P24" s="168"/>
      <c r="Q24" s="142"/>
      <c r="R24" s="174">
        <f t="shared" si="2"/>
        <v>0</v>
      </c>
      <c r="S24" s="143"/>
      <c r="T24" s="180"/>
      <c r="U24" s="142"/>
      <c r="V24" s="174">
        <f t="shared" si="1"/>
        <v>0</v>
      </c>
      <c r="W24" s="634"/>
      <c r="X24" s="637"/>
      <c r="Y24" s="640"/>
      <c r="Z24" s="617"/>
      <c r="AA24" s="186"/>
      <c r="AB24" s="142"/>
      <c r="AC24" s="192">
        <f t="shared" si="3"/>
        <v>0</v>
      </c>
      <c r="AD24" s="620"/>
      <c r="AE24" s="144"/>
      <c r="AF24" s="198"/>
      <c r="AG24" s="623"/>
      <c r="AH24" s="626"/>
      <c r="AI24" s="617"/>
      <c r="AJ24" s="617"/>
    </row>
    <row r="25" spans="2:36" s="59" customFormat="1" ht="40.5" customHeight="1">
      <c r="B25" s="70"/>
      <c r="C25" s="558">
        <v>5</v>
      </c>
      <c r="D25" s="558"/>
      <c r="E25" s="627"/>
      <c r="F25" s="113"/>
      <c r="G25" s="114"/>
      <c r="H25" s="115"/>
      <c r="I25" s="154"/>
      <c r="J25" s="160">
        <f t="shared" si="0"/>
        <v>0</v>
      </c>
      <c r="K25" s="629">
        <f>SUM(J25,J26,J27,J28)</f>
        <v>0</v>
      </c>
      <c r="L25" s="116"/>
      <c r="M25" s="117"/>
      <c r="N25" s="118" t="s">
        <v>72</v>
      </c>
      <c r="O25" s="119"/>
      <c r="P25" s="166"/>
      <c r="Q25" s="120"/>
      <c r="R25" s="172">
        <f t="shared" si="2"/>
        <v>0</v>
      </c>
      <c r="S25" s="121"/>
      <c r="T25" s="178"/>
      <c r="U25" s="120"/>
      <c r="V25" s="172">
        <f t="shared" si="1"/>
        <v>0</v>
      </c>
      <c r="W25" s="632"/>
      <c r="X25" s="635"/>
      <c r="Y25" s="638">
        <f>W25*X25</f>
        <v>0</v>
      </c>
      <c r="Z25" s="615">
        <f t="shared" ref="Z25" si="14">SUM(R25:R28,V25:V28,Y25)</f>
        <v>0</v>
      </c>
      <c r="AA25" s="184"/>
      <c r="AB25" s="120"/>
      <c r="AC25" s="190">
        <f t="shared" si="3"/>
        <v>0</v>
      </c>
      <c r="AD25" s="618">
        <f t="shared" ref="AD25" si="15">SUM(AC25:AC28)</f>
        <v>0</v>
      </c>
      <c r="AE25" s="122"/>
      <c r="AF25" s="196"/>
      <c r="AG25" s="621">
        <f t="shared" ref="AG25" si="16">SUM(AF25:AF28)</f>
        <v>0</v>
      </c>
      <c r="AH25" s="624">
        <f>SUM(Z25,AD25,AG25)</f>
        <v>0</v>
      </c>
      <c r="AI25" s="615">
        <v>0</v>
      </c>
      <c r="AJ25" s="615"/>
    </row>
    <row r="26" spans="2:36" s="59" customFormat="1" ht="40.5" customHeight="1">
      <c r="B26" s="70"/>
      <c r="C26" s="559"/>
      <c r="D26" s="559"/>
      <c r="E26" s="628"/>
      <c r="F26" s="123"/>
      <c r="G26" s="124"/>
      <c r="H26" s="125"/>
      <c r="I26" s="155"/>
      <c r="J26" s="161">
        <f t="shared" si="0"/>
        <v>0</v>
      </c>
      <c r="K26" s="630"/>
      <c r="L26" s="126"/>
      <c r="M26" s="127"/>
      <c r="N26" s="128" t="s">
        <v>72</v>
      </c>
      <c r="O26" s="129"/>
      <c r="P26" s="167"/>
      <c r="Q26" s="130"/>
      <c r="R26" s="173">
        <f t="shared" si="2"/>
        <v>0</v>
      </c>
      <c r="S26" s="131"/>
      <c r="T26" s="179"/>
      <c r="U26" s="130"/>
      <c r="V26" s="173">
        <f t="shared" si="1"/>
        <v>0</v>
      </c>
      <c r="W26" s="633"/>
      <c r="X26" s="636"/>
      <c r="Y26" s="639"/>
      <c r="Z26" s="616"/>
      <c r="AA26" s="185"/>
      <c r="AB26" s="130"/>
      <c r="AC26" s="191">
        <f t="shared" si="3"/>
        <v>0</v>
      </c>
      <c r="AD26" s="619"/>
      <c r="AE26" s="132"/>
      <c r="AF26" s="197"/>
      <c r="AG26" s="622"/>
      <c r="AH26" s="625"/>
      <c r="AI26" s="616"/>
      <c r="AJ26" s="616"/>
    </row>
    <row r="27" spans="2:36" s="59" customFormat="1" ht="40.5" customHeight="1">
      <c r="B27" s="70"/>
      <c r="C27" s="559"/>
      <c r="D27" s="559"/>
      <c r="E27" s="133"/>
      <c r="F27" s="123"/>
      <c r="G27" s="124"/>
      <c r="H27" s="125"/>
      <c r="I27" s="155"/>
      <c r="J27" s="161">
        <f t="shared" si="0"/>
        <v>0</v>
      </c>
      <c r="K27" s="630"/>
      <c r="L27" s="126"/>
      <c r="M27" s="127"/>
      <c r="N27" s="128" t="s">
        <v>72</v>
      </c>
      <c r="O27" s="129"/>
      <c r="P27" s="167"/>
      <c r="Q27" s="130"/>
      <c r="R27" s="173">
        <f t="shared" si="2"/>
        <v>0</v>
      </c>
      <c r="S27" s="131"/>
      <c r="T27" s="179"/>
      <c r="U27" s="130"/>
      <c r="V27" s="173">
        <f t="shared" si="1"/>
        <v>0</v>
      </c>
      <c r="W27" s="633"/>
      <c r="X27" s="636"/>
      <c r="Y27" s="639"/>
      <c r="Z27" s="616"/>
      <c r="AA27" s="185"/>
      <c r="AB27" s="130"/>
      <c r="AC27" s="191">
        <f t="shared" si="3"/>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0"/>
        <v>0</v>
      </c>
      <c r="K28" s="631"/>
      <c r="L28" s="138"/>
      <c r="M28" s="139"/>
      <c r="N28" s="140" t="s">
        <v>72</v>
      </c>
      <c r="O28" s="141"/>
      <c r="P28" s="168"/>
      <c r="Q28" s="142"/>
      <c r="R28" s="174">
        <f t="shared" si="2"/>
        <v>0</v>
      </c>
      <c r="S28" s="143"/>
      <c r="T28" s="180"/>
      <c r="U28" s="142"/>
      <c r="V28" s="174">
        <f t="shared" si="1"/>
        <v>0</v>
      </c>
      <c r="W28" s="634"/>
      <c r="X28" s="637"/>
      <c r="Y28" s="640"/>
      <c r="Z28" s="617"/>
      <c r="AA28" s="186"/>
      <c r="AB28" s="142"/>
      <c r="AC28" s="192">
        <f t="shared" si="3"/>
        <v>0</v>
      </c>
      <c r="AD28" s="620"/>
      <c r="AE28" s="144"/>
      <c r="AF28" s="198"/>
      <c r="AG28" s="623"/>
      <c r="AH28" s="626"/>
      <c r="AI28" s="617"/>
      <c r="AJ28" s="617"/>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641"/>
      <c r="Q30" s="642"/>
      <c r="R30" s="253"/>
      <c r="S30" s="254"/>
      <c r="T30" s="642"/>
      <c r="U30" s="642"/>
      <c r="V30" s="419"/>
      <c r="W30" s="255"/>
      <c r="X30" s="261"/>
      <c r="Y30" s="256"/>
      <c r="Z30" s="287">
        <f>SUM(Z29)</f>
        <v>0</v>
      </c>
      <c r="AA30" s="643"/>
      <c r="AB30" s="642"/>
      <c r="AC30" s="257"/>
      <c r="AD30" s="286">
        <f>SUM(AD29)</f>
        <v>0</v>
      </c>
      <c r="AE30" s="258"/>
      <c r="AF30" s="258"/>
      <c r="AG30" s="286">
        <f>SUM(AG29)</f>
        <v>0</v>
      </c>
      <c r="AH30" s="287">
        <f>SUM(AH29)</f>
        <v>0</v>
      </c>
      <c r="AI30" s="287">
        <v>0</v>
      </c>
      <c r="AJ30" s="289"/>
    </row>
  </sheetData>
  <mergeCells count="103">
    <mergeCell ref="P30:Q30"/>
    <mergeCell ref="T30:U30"/>
    <mergeCell ref="AA30:AB30"/>
    <mergeCell ref="Y25:Y28"/>
    <mergeCell ref="Z25:Z28"/>
    <mergeCell ref="AD25:AD28"/>
    <mergeCell ref="AG25:AG28"/>
    <mergeCell ref="AH25:AH28"/>
    <mergeCell ref="AI25:AI28"/>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E17:E18"/>
    <mergeCell ref="K17:K20"/>
    <mergeCell ref="W17:W20"/>
    <mergeCell ref="X17:X20"/>
    <mergeCell ref="AJ17:AJ20"/>
    <mergeCell ref="Y17:Y20"/>
    <mergeCell ref="Z17:Z20"/>
    <mergeCell ref="AD17:AD20"/>
    <mergeCell ref="AG17:AG20"/>
    <mergeCell ref="AH17:AH20"/>
    <mergeCell ref="AI17:AI20"/>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AH6:AH8"/>
    <mergeCell ref="AI6:AI8"/>
    <mergeCell ref="X7:X8"/>
    <mergeCell ref="Y7:Y8"/>
    <mergeCell ref="AA7:AA8"/>
    <mergeCell ref="AB7:AB8"/>
    <mergeCell ref="AC7:AC8"/>
    <mergeCell ref="AD7:AD8"/>
    <mergeCell ref="AE7:AE8"/>
    <mergeCell ref="AF7:AF8"/>
    <mergeCell ref="AG7:AG8"/>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s>
  <phoneticPr fontId="56"/>
  <dataValidations count="2">
    <dataValidation type="list" allowBlank="1" showInputMessage="1" sqref="S9:S29" xr:uid="{A9EAF711-F0AC-4025-8176-E92FE585B67A}">
      <formula1>"閑散期,通常期,繁忙期"</formula1>
    </dataValidation>
    <dataValidation type="list" allowBlank="1" showInputMessage="1" showErrorMessage="1" sqref="L9:L29" xr:uid="{52DDDA62-62F9-4E15-8736-779FEFA7162A}">
      <formula1>"鉄道,バス,モノレール,県内指導者"</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J30"/>
  <sheetViews>
    <sheetView showGridLines="0" view="pageBreakPreview" topLeftCell="A18" zoomScale="58" zoomScaleNormal="25" zoomScaleSheetLayoutView="70" workbookViewId="0">
      <selection activeCell="AH30" sqref="AH30"/>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79</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248</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40.5" customHeight="1">
      <c r="B9" s="70"/>
      <c r="C9" s="558">
        <v>1</v>
      </c>
      <c r="D9" s="558"/>
      <c r="E9" s="627"/>
      <c r="F9" s="113"/>
      <c r="G9" s="114"/>
      <c r="H9" s="115"/>
      <c r="I9" s="154"/>
      <c r="J9" s="160">
        <f t="shared" ref="J9:J28" si="0">H9*I9</f>
        <v>0</v>
      </c>
      <c r="K9" s="629">
        <f>SUM(J9,J10,J11,J12)</f>
        <v>0</v>
      </c>
      <c r="L9" s="116"/>
      <c r="M9" s="117"/>
      <c r="N9" s="118" t="s">
        <v>72</v>
      </c>
      <c r="O9" s="119"/>
      <c r="P9" s="166"/>
      <c r="Q9" s="120"/>
      <c r="R9" s="172">
        <f>P9*Q9</f>
        <v>0</v>
      </c>
      <c r="S9" s="121"/>
      <c r="T9" s="178"/>
      <c r="U9" s="120"/>
      <c r="V9" s="172">
        <f t="shared" ref="V9:V28" si="1">T9*U9</f>
        <v>0</v>
      </c>
      <c r="W9" s="632"/>
      <c r="X9" s="635"/>
      <c r="Y9" s="638">
        <f>W9*X9</f>
        <v>0</v>
      </c>
      <c r="Z9" s="615">
        <f>SUM(R9:R12,V9:V12,Y9)</f>
        <v>0</v>
      </c>
      <c r="AA9" s="184"/>
      <c r="AB9" s="120"/>
      <c r="AC9" s="190">
        <f>AA9*AB9</f>
        <v>0</v>
      </c>
      <c r="AD9" s="618">
        <f>SUM(AC9:AC12)</f>
        <v>0</v>
      </c>
      <c r="AE9" s="122"/>
      <c r="AF9" s="196"/>
      <c r="AG9" s="621">
        <f>SUM(AF9:AF12)</f>
        <v>0</v>
      </c>
      <c r="AH9" s="624">
        <f>SUM(Z9,AD9,AG9)</f>
        <v>0</v>
      </c>
      <c r="AI9" s="615">
        <v>0</v>
      </c>
      <c r="AJ9" s="615"/>
    </row>
    <row r="10" spans="2:36" s="59" customFormat="1" ht="40.5" customHeight="1">
      <c r="B10" s="70"/>
      <c r="C10" s="559"/>
      <c r="D10" s="559"/>
      <c r="E10" s="628"/>
      <c r="F10" s="123"/>
      <c r="G10" s="124"/>
      <c r="H10" s="125"/>
      <c r="I10" s="155"/>
      <c r="J10" s="161">
        <f t="shared" si="0"/>
        <v>0</v>
      </c>
      <c r="K10" s="630"/>
      <c r="L10" s="126"/>
      <c r="M10" s="127"/>
      <c r="N10" s="128" t="s">
        <v>72</v>
      </c>
      <c r="O10" s="129"/>
      <c r="P10" s="167"/>
      <c r="Q10" s="130"/>
      <c r="R10" s="173">
        <f t="shared" ref="R10:R28" si="2">P10*Q10</f>
        <v>0</v>
      </c>
      <c r="S10" s="131"/>
      <c r="T10" s="179"/>
      <c r="U10" s="130"/>
      <c r="V10" s="173">
        <f t="shared" si="1"/>
        <v>0</v>
      </c>
      <c r="W10" s="633"/>
      <c r="X10" s="636"/>
      <c r="Y10" s="639"/>
      <c r="Z10" s="616"/>
      <c r="AA10" s="185"/>
      <c r="AB10" s="130"/>
      <c r="AC10" s="191">
        <f t="shared" ref="AC10:AC28" si="3">AA10*AB10</f>
        <v>0</v>
      </c>
      <c r="AD10" s="619"/>
      <c r="AE10" s="132"/>
      <c r="AF10" s="197"/>
      <c r="AG10" s="622"/>
      <c r="AH10" s="625"/>
      <c r="AI10" s="616"/>
      <c r="AJ10" s="616"/>
    </row>
    <row r="11" spans="2:36" s="59" customFormat="1" ht="40.5" customHeight="1">
      <c r="B11" s="70"/>
      <c r="C11" s="559"/>
      <c r="D11" s="559"/>
      <c r="E11" s="133"/>
      <c r="F11" s="123"/>
      <c r="G11" s="124"/>
      <c r="H11" s="125"/>
      <c r="I11" s="155"/>
      <c r="J11" s="161">
        <f t="shared" si="0"/>
        <v>0</v>
      </c>
      <c r="K11" s="630"/>
      <c r="L11" s="126"/>
      <c r="M11" s="127"/>
      <c r="N11" s="128" t="s">
        <v>72</v>
      </c>
      <c r="O11" s="129"/>
      <c r="P11" s="167"/>
      <c r="Q11" s="130"/>
      <c r="R11" s="173">
        <f t="shared" si="2"/>
        <v>0</v>
      </c>
      <c r="S11" s="131"/>
      <c r="T11" s="179"/>
      <c r="U11" s="130"/>
      <c r="V11" s="173">
        <f t="shared" si="1"/>
        <v>0</v>
      </c>
      <c r="W11" s="633"/>
      <c r="X11" s="636"/>
      <c r="Y11" s="639"/>
      <c r="Z11" s="616"/>
      <c r="AA11" s="185"/>
      <c r="AB11" s="130"/>
      <c r="AC11" s="191">
        <f t="shared" si="3"/>
        <v>0</v>
      </c>
      <c r="AD11" s="619"/>
      <c r="AE11" s="132"/>
      <c r="AF11" s="197"/>
      <c r="AG11" s="622"/>
      <c r="AH11" s="625"/>
      <c r="AI11" s="616"/>
      <c r="AJ11" s="616"/>
    </row>
    <row r="12" spans="2:36" s="59" customFormat="1" ht="40.5" customHeight="1" thickBot="1">
      <c r="B12" s="70"/>
      <c r="C12" s="560"/>
      <c r="D12" s="560"/>
      <c r="E12" s="134"/>
      <c r="F12" s="135"/>
      <c r="G12" s="136"/>
      <c r="H12" s="137"/>
      <c r="I12" s="156"/>
      <c r="J12" s="162">
        <f t="shared" si="0"/>
        <v>0</v>
      </c>
      <c r="K12" s="631"/>
      <c r="L12" s="138"/>
      <c r="M12" s="139"/>
      <c r="N12" s="140" t="s">
        <v>72</v>
      </c>
      <c r="O12" s="141"/>
      <c r="P12" s="168"/>
      <c r="Q12" s="142"/>
      <c r="R12" s="174">
        <f t="shared" si="2"/>
        <v>0</v>
      </c>
      <c r="S12" s="143"/>
      <c r="T12" s="180"/>
      <c r="U12" s="142"/>
      <c r="V12" s="174">
        <f t="shared" si="1"/>
        <v>0</v>
      </c>
      <c r="W12" s="634"/>
      <c r="X12" s="637"/>
      <c r="Y12" s="640"/>
      <c r="Z12" s="617"/>
      <c r="AA12" s="186"/>
      <c r="AB12" s="142"/>
      <c r="AC12" s="192">
        <f t="shared" si="3"/>
        <v>0</v>
      </c>
      <c r="AD12" s="620"/>
      <c r="AE12" s="144"/>
      <c r="AF12" s="198"/>
      <c r="AG12" s="623"/>
      <c r="AH12" s="626"/>
      <c r="AI12" s="617"/>
      <c r="AJ12" s="617"/>
    </row>
    <row r="13" spans="2:36" s="59" customFormat="1" ht="40.5" customHeight="1">
      <c r="B13" s="70"/>
      <c r="C13" s="558">
        <v>2</v>
      </c>
      <c r="D13" s="558"/>
      <c r="E13" s="627"/>
      <c r="F13" s="113"/>
      <c r="G13" s="114"/>
      <c r="H13" s="115"/>
      <c r="I13" s="154"/>
      <c r="J13" s="160">
        <f t="shared" si="0"/>
        <v>0</v>
      </c>
      <c r="K13" s="629">
        <f>SUM(J13,J14,J15,J16)</f>
        <v>0</v>
      </c>
      <c r="L13" s="116"/>
      <c r="M13" s="117"/>
      <c r="N13" s="118" t="s">
        <v>72</v>
      </c>
      <c r="O13" s="119"/>
      <c r="P13" s="166"/>
      <c r="Q13" s="120"/>
      <c r="R13" s="172">
        <f t="shared" si="2"/>
        <v>0</v>
      </c>
      <c r="S13" s="121"/>
      <c r="T13" s="178"/>
      <c r="U13" s="120"/>
      <c r="V13" s="172">
        <f t="shared" si="1"/>
        <v>0</v>
      </c>
      <c r="W13" s="632"/>
      <c r="X13" s="635"/>
      <c r="Y13" s="638">
        <f>W13*X13</f>
        <v>0</v>
      </c>
      <c r="Z13" s="615">
        <f t="shared" ref="Z13" si="4">SUM(R13:R16,V13:V16,Y13)</f>
        <v>0</v>
      </c>
      <c r="AA13" s="184"/>
      <c r="AB13" s="120"/>
      <c r="AC13" s="190">
        <f t="shared" si="3"/>
        <v>0</v>
      </c>
      <c r="AD13" s="618">
        <f>SUM(AC13:AC16)</f>
        <v>0</v>
      </c>
      <c r="AE13" s="122"/>
      <c r="AF13" s="196"/>
      <c r="AG13" s="621">
        <f t="shared" ref="AG13" si="5">SUM(AF13:AF16)</f>
        <v>0</v>
      </c>
      <c r="AH13" s="624">
        <f>SUM(Z13,AD13,AG13)</f>
        <v>0</v>
      </c>
      <c r="AI13" s="615">
        <v>0</v>
      </c>
      <c r="AJ13" s="615"/>
    </row>
    <row r="14" spans="2:36" s="59" customFormat="1" ht="40.5" customHeight="1">
      <c r="B14" s="70"/>
      <c r="C14" s="559"/>
      <c r="D14" s="559"/>
      <c r="E14" s="628"/>
      <c r="F14" s="123"/>
      <c r="G14" s="124"/>
      <c r="H14" s="125"/>
      <c r="I14" s="155"/>
      <c r="J14" s="161">
        <f t="shared" si="0"/>
        <v>0</v>
      </c>
      <c r="K14" s="630"/>
      <c r="L14" s="126"/>
      <c r="M14" s="127"/>
      <c r="N14" s="128" t="s">
        <v>72</v>
      </c>
      <c r="O14" s="129"/>
      <c r="P14" s="167"/>
      <c r="Q14" s="130"/>
      <c r="R14" s="173">
        <f t="shared" si="2"/>
        <v>0</v>
      </c>
      <c r="S14" s="131"/>
      <c r="T14" s="179"/>
      <c r="U14" s="130"/>
      <c r="V14" s="173">
        <f t="shared" si="1"/>
        <v>0</v>
      </c>
      <c r="W14" s="633"/>
      <c r="X14" s="636"/>
      <c r="Y14" s="639"/>
      <c r="Z14" s="616"/>
      <c r="AA14" s="185"/>
      <c r="AB14" s="130"/>
      <c r="AC14" s="191">
        <f t="shared" si="3"/>
        <v>0</v>
      </c>
      <c r="AD14" s="619"/>
      <c r="AE14" s="132"/>
      <c r="AF14" s="197"/>
      <c r="AG14" s="622"/>
      <c r="AH14" s="625"/>
      <c r="AI14" s="616"/>
      <c r="AJ14" s="616"/>
    </row>
    <row r="15" spans="2:36" s="59" customFormat="1" ht="40.5" customHeight="1">
      <c r="B15" s="70"/>
      <c r="C15" s="559"/>
      <c r="D15" s="559"/>
      <c r="E15" s="133"/>
      <c r="F15" s="123"/>
      <c r="G15" s="124"/>
      <c r="H15" s="125"/>
      <c r="I15" s="155"/>
      <c r="J15" s="161">
        <f t="shared" si="0"/>
        <v>0</v>
      </c>
      <c r="K15" s="630"/>
      <c r="L15" s="126"/>
      <c r="M15" s="127"/>
      <c r="N15" s="128" t="s">
        <v>72</v>
      </c>
      <c r="O15" s="129"/>
      <c r="P15" s="167"/>
      <c r="Q15" s="130"/>
      <c r="R15" s="173">
        <f t="shared" si="2"/>
        <v>0</v>
      </c>
      <c r="S15" s="131"/>
      <c r="T15" s="179"/>
      <c r="U15" s="130"/>
      <c r="V15" s="173">
        <f t="shared" si="1"/>
        <v>0</v>
      </c>
      <c r="W15" s="633"/>
      <c r="X15" s="636"/>
      <c r="Y15" s="639"/>
      <c r="Z15" s="616"/>
      <c r="AA15" s="185"/>
      <c r="AB15" s="130"/>
      <c r="AC15" s="191">
        <f t="shared" si="3"/>
        <v>0</v>
      </c>
      <c r="AD15" s="619"/>
      <c r="AE15" s="132"/>
      <c r="AF15" s="197"/>
      <c r="AG15" s="622"/>
      <c r="AH15" s="625"/>
      <c r="AI15" s="616"/>
      <c r="AJ15" s="616"/>
    </row>
    <row r="16" spans="2:36" s="59" customFormat="1" ht="40.5" customHeight="1" thickBot="1">
      <c r="B16" s="70"/>
      <c r="C16" s="560"/>
      <c r="D16" s="560"/>
      <c r="E16" s="134"/>
      <c r="F16" s="135"/>
      <c r="G16" s="136"/>
      <c r="H16" s="137"/>
      <c r="I16" s="156"/>
      <c r="J16" s="162">
        <f t="shared" si="0"/>
        <v>0</v>
      </c>
      <c r="K16" s="631"/>
      <c r="L16" s="138"/>
      <c r="M16" s="139"/>
      <c r="N16" s="140" t="s">
        <v>72</v>
      </c>
      <c r="O16" s="141"/>
      <c r="P16" s="168"/>
      <c r="Q16" s="142"/>
      <c r="R16" s="174">
        <f t="shared" si="2"/>
        <v>0</v>
      </c>
      <c r="S16" s="143"/>
      <c r="T16" s="180"/>
      <c r="U16" s="142"/>
      <c r="V16" s="174">
        <f t="shared" si="1"/>
        <v>0</v>
      </c>
      <c r="W16" s="634"/>
      <c r="X16" s="637"/>
      <c r="Y16" s="640"/>
      <c r="Z16" s="617"/>
      <c r="AA16" s="186"/>
      <c r="AB16" s="142"/>
      <c r="AC16" s="192">
        <f t="shared" si="3"/>
        <v>0</v>
      </c>
      <c r="AD16" s="620"/>
      <c r="AE16" s="144"/>
      <c r="AF16" s="198"/>
      <c r="AG16" s="623"/>
      <c r="AH16" s="626"/>
      <c r="AI16" s="617"/>
      <c r="AJ16" s="617"/>
    </row>
    <row r="17" spans="2:36" s="59" customFormat="1" ht="40.5" customHeight="1">
      <c r="B17" s="70"/>
      <c r="C17" s="558">
        <v>3</v>
      </c>
      <c r="D17" s="558"/>
      <c r="E17" s="627"/>
      <c r="F17" s="113"/>
      <c r="G17" s="114"/>
      <c r="H17" s="115"/>
      <c r="I17" s="154"/>
      <c r="J17" s="160">
        <f t="shared" si="0"/>
        <v>0</v>
      </c>
      <c r="K17" s="629">
        <f>SUM(J17,J18,J19,J20)</f>
        <v>0</v>
      </c>
      <c r="L17" s="116"/>
      <c r="M17" s="117"/>
      <c r="N17" s="118" t="s">
        <v>72</v>
      </c>
      <c r="O17" s="119"/>
      <c r="P17" s="166"/>
      <c r="Q17" s="120"/>
      <c r="R17" s="172">
        <f t="shared" si="2"/>
        <v>0</v>
      </c>
      <c r="S17" s="121"/>
      <c r="T17" s="178"/>
      <c r="U17" s="120"/>
      <c r="V17" s="172">
        <f t="shared" si="1"/>
        <v>0</v>
      </c>
      <c r="W17" s="632"/>
      <c r="X17" s="635"/>
      <c r="Y17" s="638">
        <f>W17*X17</f>
        <v>0</v>
      </c>
      <c r="Z17" s="615">
        <f t="shared" ref="Z17" si="6">SUM(R17:R20,V17:V20,Y17)</f>
        <v>0</v>
      </c>
      <c r="AA17" s="184"/>
      <c r="AB17" s="120"/>
      <c r="AC17" s="190">
        <f t="shared" si="3"/>
        <v>0</v>
      </c>
      <c r="AD17" s="618">
        <f>SUM(AC17:AC20)</f>
        <v>0</v>
      </c>
      <c r="AE17" s="122"/>
      <c r="AF17" s="196"/>
      <c r="AG17" s="621">
        <f t="shared" ref="AG17" si="7">SUM(AF17:AF20)</f>
        <v>0</v>
      </c>
      <c r="AH17" s="624">
        <f>SUM(Z17,AD17,AG17)</f>
        <v>0</v>
      </c>
      <c r="AI17" s="615">
        <v>0</v>
      </c>
      <c r="AJ17" s="615"/>
    </row>
    <row r="18" spans="2:36" s="59" customFormat="1" ht="40.5" customHeight="1">
      <c r="B18" s="70"/>
      <c r="C18" s="559"/>
      <c r="D18" s="559"/>
      <c r="E18" s="628"/>
      <c r="F18" s="123"/>
      <c r="G18" s="124"/>
      <c r="H18" s="125"/>
      <c r="I18" s="155"/>
      <c r="J18" s="161">
        <f t="shared" si="0"/>
        <v>0</v>
      </c>
      <c r="K18" s="630"/>
      <c r="L18" s="126"/>
      <c r="M18" s="127"/>
      <c r="N18" s="128" t="s">
        <v>72</v>
      </c>
      <c r="O18" s="129"/>
      <c r="P18" s="167"/>
      <c r="Q18" s="130"/>
      <c r="R18" s="173">
        <f t="shared" si="2"/>
        <v>0</v>
      </c>
      <c r="S18" s="131"/>
      <c r="T18" s="179"/>
      <c r="U18" s="130"/>
      <c r="V18" s="173">
        <f t="shared" si="1"/>
        <v>0</v>
      </c>
      <c r="W18" s="633"/>
      <c r="X18" s="636"/>
      <c r="Y18" s="639"/>
      <c r="Z18" s="616"/>
      <c r="AA18" s="185"/>
      <c r="AB18" s="130"/>
      <c r="AC18" s="191">
        <f t="shared" si="3"/>
        <v>0</v>
      </c>
      <c r="AD18" s="619"/>
      <c r="AE18" s="132"/>
      <c r="AF18" s="197"/>
      <c r="AG18" s="622"/>
      <c r="AH18" s="625"/>
      <c r="AI18" s="616"/>
      <c r="AJ18" s="616"/>
    </row>
    <row r="19" spans="2:36" s="59" customFormat="1" ht="40.5" customHeight="1">
      <c r="B19" s="70"/>
      <c r="C19" s="559"/>
      <c r="D19" s="559"/>
      <c r="E19" s="133"/>
      <c r="F19" s="123"/>
      <c r="G19" s="124"/>
      <c r="H19" s="125"/>
      <c r="I19" s="155"/>
      <c r="J19" s="161">
        <f t="shared" si="0"/>
        <v>0</v>
      </c>
      <c r="K19" s="630"/>
      <c r="L19" s="126"/>
      <c r="M19" s="127"/>
      <c r="N19" s="128" t="s">
        <v>72</v>
      </c>
      <c r="O19" s="129"/>
      <c r="P19" s="167"/>
      <c r="Q19" s="130"/>
      <c r="R19" s="173">
        <f t="shared" si="2"/>
        <v>0</v>
      </c>
      <c r="S19" s="131"/>
      <c r="T19" s="179"/>
      <c r="U19" s="130"/>
      <c r="V19" s="173">
        <f t="shared" si="1"/>
        <v>0</v>
      </c>
      <c r="W19" s="633"/>
      <c r="X19" s="636"/>
      <c r="Y19" s="639"/>
      <c r="Z19" s="616"/>
      <c r="AA19" s="185"/>
      <c r="AB19" s="130"/>
      <c r="AC19" s="191">
        <f t="shared" si="3"/>
        <v>0</v>
      </c>
      <c r="AD19" s="619"/>
      <c r="AE19" s="132"/>
      <c r="AF19" s="197"/>
      <c r="AG19" s="622"/>
      <c r="AH19" s="625"/>
      <c r="AI19" s="616"/>
      <c r="AJ19" s="616"/>
    </row>
    <row r="20" spans="2:36" s="59" customFormat="1" ht="40.5" customHeight="1" thickBot="1">
      <c r="B20" s="70"/>
      <c r="C20" s="560"/>
      <c r="D20" s="560"/>
      <c r="E20" s="134"/>
      <c r="F20" s="135"/>
      <c r="G20" s="136"/>
      <c r="H20" s="137"/>
      <c r="I20" s="156"/>
      <c r="J20" s="162">
        <f t="shared" si="0"/>
        <v>0</v>
      </c>
      <c r="K20" s="631"/>
      <c r="L20" s="138"/>
      <c r="M20" s="139"/>
      <c r="N20" s="140" t="s">
        <v>72</v>
      </c>
      <c r="O20" s="141"/>
      <c r="P20" s="168"/>
      <c r="Q20" s="142"/>
      <c r="R20" s="174">
        <f t="shared" si="2"/>
        <v>0</v>
      </c>
      <c r="S20" s="143"/>
      <c r="T20" s="180"/>
      <c r="U20" s="142"/>
      <c r="V20" s="174">
        <f t="shared" si="1"/>
        <v>0</v>
      </c>
      <c r="W20" s="634"/>
      <c r="X20" s="637"/>
      <c r="Y20" s="640"/>
      <c r="Z20" s="617"/>
      <c r="AA20" s="186"/>
      <c r="AB20" s="142"/>
      <c r="AC20" s="192">
        <f t="shared" si="3"/>
        <v>0</v>
      </c>
      <c r="AD20" s="620"/>
      <c r="AE20" s="144"/>
      <c r="AF20" s="198"/>
      <c r="AG20" s="623"/>
      <c r="AH20" s="626"/>
      <c r="AI20" s="617"/>
      <c r="AJ20" s="617"/>
    </row>
    <row r="21" spans="2:36" s="59" customFormat="1" ht="40.5" customHeight="1">
      <c r="B21" s="70"/>
      <c r="C21" s="558">
        <v>4</v>
      </c>
      <c r="D21" s="558"/>
      <c r="E21" s="627"/>
      <c r="F21" s="113"/>
      <c r="G21" s="114"/>
      <c r="H21" s="115"/>
      <c r="I21" s="154"/>
      <c r="J21" s="160">
        <f t="shared" si="0"/>
        <v>0</v>
      </c>
      <c r="K21" s="629">
        <f>SUM(J21,J22,J23,J24)</f>
        <v>0</v>
      </c>
      <c r="L21" s="116"/>
      <c r="M21" s="117"/>
      <c r="N21" s="118" t="s">
        <v>72</v>
      </c>
      <c r="O21" s="119"/>
      <c r="P21" s="166"/>
      <c r="Q21" s="120"/>
      <c r="R21" s="172">
        <f t="shared" si="2"/>
        <v>0</v>
      </c>
      <c r="S21" s="121"/>
      <c r="T21" s="178"/>
      <c r="U21" s="120"/>
      <c r="V21" s="172">
        <f t="shared" si="1"/>
        <v>0</v>
      </c>
      <c r="W21" s="632"/>
      <c r="X21" s="635"/>
      <c r="Y21" s="638">
        <f>W21*X21</f>
        <v>0</v>
      </c>
      <c r="Z21" s="615">
        <f t="shared" ref="Z21" si="8">SUM(R21:R24,V21:V24,Y21)</f>
        <v>0</v>
      </c>
      <c r="AA21" s="184"/>
      <c r="AB21" s="120"/>
      <c r="AC21" s="190">
        <f t="shared" si="3"/>
        <v>0</v>
      </c>
      <c r="AD21" s="618">
        <f t="shared" ref="AD21" si="9">SUM(AC21:AC24)</f>
        <v>0</v>
      </c>
      <c r="AE21" s="122"/>
      <c r="AF21" s="196"/>
      <c r="AG21" s="621">
        <f t="shared" ref="AG21" si="10">SUM(AF21:AF24)</f>
        <v>0</v>
      </c>
      <c r="AH21" s="624">
        <f t="shared" ref="AH21" si="11">SUM(Z21,AD21,AG21)</f>
        <v>0</v>
      </c>
      <c r="AI21" s="615">
        <v>0</v>
      </c>
      <c r="AJ21" s="615"/>
    </row>
    <row r="22" spans="2:36" s="59" customFormat="1" ht="40.5" customHeight="1">
      <c r="B22" s="70"/>
      <c r="C22" s="559"/>
      <c r="D22" s="559"/>
      <c r="E22" s="628"/>
      <c r="F22" s="123"/>
      <c r="G22" s="124"/>
      <c r="H22" s="125"/>
      <c r="I22" s="155"/>
      <c r="J22" s="161">
        <f t="shared" si="0"/>
        <v>0</v>
      </c>
      <c r="K22" s="630"/>
      <c r="L22" s="126"/>
      <c r="M22" s="127"/>
      <c r="N22" s="128" t="s">
        <v>72</v>
      </c>
      <c r="O22" s="129"/>
      <c r="P22" s="167"/>
      <c r="Q22" s="130"/>
      <c r="R22" s="173">
        <f t="shared" si="2"/>
        <v>0</v>
      </c>
      <c r="S22" s="131"/>
      <c r="T22" s="179"/>
      <c r="U22" s="130"/>
      <c r="V22" s="173">
        <f t="shared" si="1"/>
        <v>0</v>
      </c>
      <c r="W22" s="633"/>
      <c r="X22" s="636"/>
      <c r="Y22" s="639"/>
      <c r="Z22" s="616"/>
      <c r="AA22" s="185"/>
      <c r="AB22" s="130"/>
      <c r="AC22" s="191">
        <f t="shared" si="3"/>
        <v>0</v>
      </c>
      <c r="AD22" s="619"/>
      <c r="AE22" s="132"/>
      <c r="AF22" s="197"/>
      <c r="AG22" s="622"/>
      <c r="AH22" s="625"/>
      <c r="AI22" s="616"/>
      <c r="AJ22" s="616"/>
    </row>
    <row r="23" spans="2:36" s="59" customFormat="1" ht="40.5" customHeight="1">
      <c r="B23" s="70"/>
      <c r="C23" s="559"/>
      <c r="D23" s="559"/>
      <c r="E23" s="133"/>
      <c r="F23" s="123"/>
      <c r="G23" s="124"/>
      <c r="H23" s="125"/>
      <c r="I23" s="155"/>
      <c r="J23" s="161">
        <f t="shared" si="0"/>
        <v>0</v>
      </c>
      <c r="K23" s="630"/>
      <c r="L23" s="126"/>
      <c r="M23" s="127"/>
      <c r="N23" s="128" t="s">
        <v>72</v>
      </c>
      <c r="O23" s="129"/>
      <c r="P23" s="167"/>
      <c r="Q23" s="130"/>
      <c r="R23" s="173">
        <f t="shared" si="2"/>
        <v>0</v>
      </c>
      <c r="S23" s="131"/>
      <c r="T23" s="179"/>
      <c r="U23" s="130"/>
      <c r="V23" s="173">
        <f t="shared" si="1"/>
        <v>0</v>
      </c>
      <c r="W23" s="633"/>
      <c r="X23" s="636"/>
      <c r="Y23" s="639"/>
      <c r="Z23" s="616"/>
      <c r="AA23" s="185"/>
      <c r="AB23" s="130"/>
      <c r="AC23" s="191">
        <f t="shared" si="3"/>
        <v>0</v>
      </c>
      <c r="AD23" s="619"/>
      <c r="AE23" s="132"/>
      <c r="AF23" s="197"/>
      <c r="AG23" s="622"/>
      <c r="AH23" s="625"/>
      <c r="AI23" s="616"/>
      <c r="AJ23" s="616"/>
    </row>
    <row r="24" spans="2:36" s="59" customFormat="1" ht="40.5" customHeight="1" thickBot="1">
      <c r="B24" s="70"/>
      <c r="C24" s="560"/>
      <c r="D24" s="560"/>
      <c r="E24" s="134"/>
      <c r="F24" s="135"/>
      <c r="G24" s="136"/>
      <c r="H24" s="137"/>
      <c r="I24" s="156"/>
      <c r="J24" s="162">
        <f t="shared" si="0"/>
        <v>0</v>
      </c>
      <c r="K24" s="631"/>
      <c r="L24" s="138"/>
      <c r="M24" s="139"/>
      <c r="N24" s="140" t="s">
        <v>72</v>
      </c>
      <c r="O24" s="141"/>
      <c r="P24" s="168"/>
      <c r="Q24" s="142"/>
      <c r="R24" s="174">
        <f t="shared" si="2"/>
        <v>0</v>
      </c>
      <c r="S24" s="143"/>
      <c r="T24" s="180"/>
      <c r="U24" s="142"/>
      <c r="V24" s="174">
        <f t="shared" si="1"/>
        <v>0</v>
      </c>
      <c r="W24" s="634"/>
      <c r="X24" s="637"/>
      <c r="Y24" s="640"/>
      <c r="Z24" s="617"/>
      <c r="AA24" s="186"/>
      <c r="AB24" s="142"/>
      <c r="AC24" s="192">
        <f t="shared" si="3"/>
        <v>0</v>
      </c>
      <c r="AD24" s="620"/>
      <c r="AE24" s="144"/>
      <c r="AF24" s="198"/>
      <c r="AG24" s="623"/>
      <c r="AH24" s="626"/>
      <c r="AI24" s="617"/>
      <c r="AJ24" s="617"/>
    </row>
    <row r="25" spans="2:36" s="59" customFormat="1" ht="40.5" customHeight="1">
      <c r="B25" s="70"/>
      <c r="C25" s="558">
        <v>5</v>
      </c>
      <c r="D25" s="558"/>
      <c r="E25" s="627"/>
      <c r="F25" s="113"/>
      <c r="G25" s="114"/>
      <c r="H25" s="115"/>
      <c r="I25" s="154"/>
      <c r="J25" s="160">
        <f t="shared" si="0"/>
        <v>0</v>
      </c>
      <c r="K25" s="629">
        <f>SUM(J25,J26,J27,J28)</f>
        <v>0</v>
      </c>
      <c r="L25" s="116"/>
      <c r="M25" s="117"/>
      <c r="N25" s="118" t="s">
        <v>72</v>
      </c>
      <c r="O25" s="119"/>
      <c r="P25" s="166"/>
      <c r="Q25" s="120"/>
      <c r="R25" s="172">
        <f t="shared" si="2"/>
        <v>0</v>
      </c>
      <c r="S25" s="121"/>
      <c r="T25" s="178"/>
      <c r="U25" s="120"/>
      <c r="V25" s="172">
        <f t="shared" si="1"/>
        <v>0</v>
      </c>
      <c r="W25" s="632"/>
      <c r="X25" s="635"/>
      <c r="Y25" s="638">
        <f>W25*X25</f>
        <v>0</v>
      </c>
      <c r="Z25" s="615">
        <f t="shared" ref="Z25" si="12">SUM(R25:R28,V25:V28,Y25)</f>
        <v>0</v>
      </c>
      <c r="AA25" s="184"/>
      <c r="AB25" s="120"/>
      <c r="AC25" s="190">
        <f t="shared" si="3"/>
        <v>0</v>
      </c>
      <c r="AD25" s="618">
        <f t="shared" ref="AD25" si="13">SUM(AC25:AC28)</f>
        <v>0</v>
      </c>
      <c r="AE25" s="122"/>
      <c r="AF25" s="196"/>
      <c r="AG25" s="621">
        <f t="shared" ref="AG25" si="14">SUM(AF25:AF28)</f>
        <v>0</v>
      </c>
      <c r="AH25" s="624">
        <f t="shared" ref="AH25" si="15">SUM(Z25,AD25,AG25)</f>
        <v>0</v>
      </c>
      <c r="AI25" s="615">
        <v>0</v>
      </c>
      <c r="AJ25" s="615"/>
    </row>
    <row r="26" spans="2:36" s="59" customFormat="1" ht="40.5" customHeight="1">
      <c r="B26" s="70"/>
      <c r="C26" s="559"/>
      <c r="D26" s="559"/>
      <c r="E26" s="628"/>
      <c r="F26" s="123"/>
      <c r="G26" s="124"/>
      <c r="H26" s="125"/>
      <c r="I26" s="155"/>
      <c r="J26" s="161">
        <f t="shared" si="0"/>
        <v>0</v>
      </c>
      <c r="K26" s="630"/>
      <c r="L26" s="126"/>
      <c r="M26" s="127"/>
      <c r="N26" s="128" t="s">
        <v>72</v>
      </c>
      <c r="O26" s="129"/>
      <c r="P26" s="167"/>
      <c r="Q26" s="130"/>
      <c r="R26" s="173">
        <f t="shared" si="2"/>
        <v>0</v>
      </c>
      <c r="S26" s="131"/>
      <c r="T26" s="179"/>
      <c r="U26" s="130"/>
      <c r="V26" s="173">
        <f t="shared" si="1"/>
        <v>0</v>
      </c>
      <c r="W26" s="633"/>
      <c r="X26" s="636"/>
      <c r="Y26" s="639"/>
      <c r="Z26" s="616"/>
      <c r="AA26" s="185"/>
      <c r="AB26" s="130"/>
      <c r="AC26" s="191">
        <f t="shared" si="3"/>
        <v>0</v>
      </c>
      <c r="AD26" s="619"/>
      <c r="AE26" s="132"/>
      <c r="AF26" s="197"/>
      <c r="AG26" s="622"/>
      <c r="AH26" s="625"/>
      <c r="AI26" s="616"/>
      <c r="AJ26" s="616"/>
    </row>
    <row r="27" spans="2:36" s="59" customFormat="1" ht="40.5" customHeight="1">
      <c r="B27" s="70"/>
      <c r="C27" s="559"/>
      <c r="D27" s="559"/>
      <c r="E27" s="133"/>
      <c r="F27" s="123"/>
      <c r="G27" s="124"/>
      <c r="H27" s="125"/>
      <c r="I27" s="155"/>
      <c r="J27" s="161">
        <f t="shared" si="0"/>
        <v>0</v>
      </c>
      <c r="K27" s="630"/>
      <c r="L27" s="126"/>
      <c r="M27" s="127"/>
      <c r="N27" s="128" t="s">
        <v>72</v>
      </c>
      <c r="O27" s="129"/>
      <c r="P27" s="167"/>
      <c r="Q27" s="130"/>
      <c r="R27" s="173">
        <f t="shared" si="2"/>
        <v>0</v>
      </c>
      <c r="S27" s="131"/>
      <c r="T27" s="179"/>
      <c r="U27" s="130"/>
      <c r="V27" s="173">
        <f t="shared" si="1"/>
        <v>0</v>
      </c>
      <c r="W27" s="633"/>
      <c r="X27" s="636"/>
      <c r="Y27" s="639"/>
      <c r="Z27" s="616"/>
      <c r="AA27" s="185"/>
      <c r="AB27" s="130"/>
      <c r="AC27" s="191">
        <f t="shared" si="3"/>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0"/>
        <v>0</v>
      </c>
      <c r="K28" s="631"/>
      <c r="L28" s="138"/>
      <c r="M28" s="139"/>
      <c r="N28" s="140" t="s">
        <v>72</v>
      </c>
      <c r="O28" s="141"/>
      <c r="P28" s="168"/>
      <c r="Q28" s="142"/>
      <c r="R28" s="174">
        <f t="shared" si="2"/>
        <v>0</v>
      </c>
      <c r="S28" s="143"/>
      <c r="T28" s="180"/>
      <c r="U28" s="142"/>
      <c r="V28" s="174">
        <f t="shared" si="1"/>
        <v>0</v>
      </c>
      <c r="W28" s="634"/>
      <c r="X28" s="637"/>
      <c r="Y28" s="640"/>
      <c r="Z28" s="617"/>
      <c r="AA28" s="186"/>
      <c r="AB28" s="142"/>
      <c r="AC28" s="192">
        <f t="shared" si="3"/>
        <v>0</v>
      </c>
      <c r="AD28" s="620"/>
      <c r="AE28" s="144"/>
      <c r="AF28" s="198"/>
      <c r="AG28" s="623"/>
      <c r="AH28" s="626"/>
      <c r="AI28" s="617"/>
      <c r="AJ28" s="617"/>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641"/>
      <c r="Q30" s="642"/>
      <c r="R30" s="253"/>
      <c r="S30" s="254"/>
      <c r="T30" s="642"/>
      <c r="U30" s="642"/>
      <c r="V30" s="419"/>
      <c r="W30" s="255"/>
      <c r="X30" s="261"/>
      <c r="Y30" s="256"/>
      <c r="Z30" s="287">
        <f>SUM(Z29)</f>
        <v>0</v>
      </c>
      <c r="AA30" s="643"/>
      <c r="AB30" s="642"/>
      <c r="AC30" s="257"/>
      <c r="AD30" s="286">
        <f>SUM(AD29)</f>
        <v>0</v>
      </c>
      <c r="AE30" s="258"/>
      <c r="AF30" s="258"/>
      <c r="AG30" s="286">
        <f>SUM(AG29)</f>
        <v>0</v>
      </c>
      <c r="AH30" s="287">
        <f>SUM(AH29)</f>
        <v>0</v>
      </c>
      <c r="AI30" s="287">
        <v>0</v>
      </c>
      <c r="AJ30" s="289"/>
    </row>
  </sheetData>
  <mergeCells count="103">
    <mergeCell ref="P30:Q30"/>
    <mergeCell ref="T30:U30"/>
    <mergeCell ref="AA30:AB30"/>
    <mergeCell ref="Y25:Y28"/>
    <mergeCell ref="Z25:Z28"/>
    <mergeCell ref="AD25:AD28"/>
    <mergeCell ref="AG25:AG28"/>
    <mergeCell ref="AH25:AH28"/>
    <mergeCell ref="AI25:AI28"/>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E17:E18"/>
    <mergeCell ref="K17:K20"/>
    <mergeCell ref="W17:W20"/>
    <mergeCell ref="X17:X20"/>
    <mergeCell ref="AJ17:AJ20"/>
    <mergeCell ref="Y17:Y20"/>
    <mergeCell ref="Z17:Z20"/>
    <mergeCell ref="AD17:AD20"/>
    <mergeCell ref="AG17:AG20"/>
    <mergeCell ref="AH17:AH20"/>
    <mergeCell ref="AI17:AI20"/>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AH6:AH8"/>
    <mergeCell ref="AI6:AI8"/>
    <mergeCell ref="X7:X8"/>
    <mergeCell ref="Y7:Y8"/>
    <mergeCell ref="AA7:AA8"/>
    <mergeCell ref="AB7:AB8"/>
    <mergeCell ref="AC7:AC8"/>
    <mergeCell ref="AD7:AD8"/>
    <mergeCell ref="AE7:AE8"/>
    <mergeCell ref="AF7:AF8"/>
    <mergeCell ref="AG7:AG8"/>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s>
  <phoneticPr fontId="56"/>
  <dataValidations count="2">
    <dataValidation type="list" allowBlank="1" showInputMessage="1" showErrorMessage="1" sqref="L9:L29" xr:uid="{AB7524DF-574D-4C3C-9A88-BD31BCE299BC}">
      <formula1>"鉄道,バス,モノレール,県内指導者"</formula1>
    </dataValidation>
    <dataValidation type="list" allowBlank="1" showInputMessage="1" sqref="S9:S29"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5"/>
  <sheetViews>
    <sheetView showGridLines="0" view="pageBreakPreview" topLeftCell="A17" zoomScale="68" zoomScaleNormal="25" zoomScaleSheetLayoutView="25" workbookViewId="0">
      <selection activeCell="AB9" sqref="AB9:AB12"/>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25" style="57" bestFit="1" customWidth="1"/>
    <col min="7" max="7" width="6.375" style="57" bestFit="1" customWidth="1"/>
    <col min="8" max="8" width="11.75" style="57" customWidth="1"/>
    <col min="9" max="9" width="3.125" style="57" bestFit="1" customWidth="1"/>
    <col min="10" max="10" width="11.75" style="57" customWidth="1"/>
    <col min="11" max="11" width="7.375" style="57" bestFit="1" customWidth="1"/>
    <col min="12" max="12" width="4.75" style="57" bestFit="1" customWidth="1"/>
    <col min="13" max="13" width="6.5" style="57" bestFit="1" customWidth="1"/>
    <col min="14" max="14" width="6.375" style="57" bestFit="1" customWidth="1"/>
    <col min="15" max="15" width="7.375" style="57" bestFit="1" customWidth="1"/>
    <col min="16" max="16" width="4.75" style="57" bestFit="1" customWidth="1"/>
    <col min="17" max="17" width="6.5" style="57" bestFit="1" customWidth="1"/>
    <col min="18" max="18" width="7.625" style="57" bestFit="1" customWidth="1"/>
    <col min="19" max="20" width="5" style="57" bestFit="1" customWidth="1"/>
    <col min="21" max="21" width="10.75" style="57" customWidth="1"/>
    <col min="22" max="22" width="7.75" style="57" bestFit="1" customWidth="1"/>
    <col min="23" max="23" width="5" style="57" bestFit="1" customWidth="1"/>
    <col min="24" max="25" width="6.125" style="57" bestFit="1" customWidth="1"/>
    <col min="26" max="26" width="7.125" style="18" customWidth="1"/>
    <col min="27" max="27" width="10.125" style="58" bestFit="1" customWidth="1"/>
    <col min="28" max="28" width="5.375" style="18" bestFit="1" customWidth="1"/>
    <col min="29" max="29" width="8.375" style="57" customWidth="1"/>
    <col min="30" max="31" width="2.375" style="57" customWidth="1"/>
    <col min="32" max="16384" width="9" style="57"/>
  </cols>
  <sheetData>
    <row r="1" spans="2:29"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row>
    <row r="2" spans="2:29" ht="24">
      <c r="C2" s="554" t="s">
        <v>80</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row>
    <row r="3" spans="2:29">
      <c r="C3" s="263" t="s">
        <v>123</v>
      </c>
      <c r="D3" s="263"/>
      <c r="E3" s="263"/>
      <c r="F3" s="263"/>
      <c r="G3" s="263"/>
      <c r="H3" s="263"/>
      <c r="I3" s="60"/>
      <c r="J3" s="60"/>
      <c r="K3" s="60"/>
      <c r="L3" s="60"/>
      <c r="M3" s="60"/>
      <c r="N3" s="60"/>
      <c r="O3" s="60"/>
      <c r="P3" s="60"/>
      <c r="Q3" s="60"/>
      <c r="R3" s="60"/>
      <c r="S3" s="60"/>
      <c r="T3" s="60"/>
      <c r="U3" s="60"/>
      <c r="V3" s="60"/>
      <c r="W3" s="60"/>
      <c r="X3" s="60"/>
      <c r="Y3" s="60"/>
      <c r="Z3" s="60"/>
      <c r="AA3" s="60"/>
      <c r="AB3" s="60"/>
      <c r="AC3" s="60"/>
    </row>
    <row r="4" spans="2:29" ht="14.25" thickBot="1">
      <c r="B4" s="64"/>
      <c r="C4" s="65"/>
      <c r="D4" s="65"/>
      <c r="E4" s="66"/>
      <c r="F4" s="66"/>
      <c r="G4" s="66"/>
      <c r="H4" s="66"/>
      <c r="I4" s="66"/>
      <c r="J4" s="66"/>
      <c r="K4" s="66"/>
      <c r="L4" s="66"/>
      <c r="M4" s="66"/>
      <c r="N4" s="66"/>
      <c r="O4" s="66"/>
      <c r="P4" s="66"/>
      <c r="Q4" s="66"/>
      <c r="R4" s="66"/>
      <c r="S4" s="66"/>
      <c r="T4" s="66"/>
      <c r="U4" s="66"/>
      <c r="V4" s="66"/>
      <c r="W4" s="66"/>
      <c r="X4" s="66"/>
      <c r="Y4" s="66"/>
      <c r="Z4" s="66"/>
      <c r="AA4" s="66"/>
      <c r="AB4" s="66"/>
      <c r="AC4" s="66"/>
    </row>
    <row r="5" spans="2:29" ht="14.25" thickBot="1">
      <c r="B5" s="64"/>
      <c r="C5" s="65"/>
      <c r="D5" s="65"/>
      <c r="E5" s="66"/>
      <c r="F5" s="66"/>
      <c r="G5" s="555" t="s">
        <v>66</v>
      </c>
      <c r="H5" s="556"/>
      <c r="I5" s="556"/>
      <c r="J5" s="556"/>
      <c r="K5" s="556"/>
      <c r="L5" s="556"/>
      <c r="M5" s="556"/>
      <c r="N5" s="556"/>
      <c r="O5" s="556"/>
      <c r="P5" s="556"/>
      <c r="Q5" s="556"/>
      <c r="R5" s="556"/>
      <c r="S5" s="556"/>
      <c r="T5" s="556"/>
      <c r="U5" s="557"/>
      <c r="V5" s="555" t="s">
        <v>91</v>
      </c>
      <c r="W5" s="556"/>
      <c r="X5" s="556"/>
      <c r="Y5" s="556"/>
      <c r="Z5" s="556"/>
      <c r="AA5" s="556"/>
      <c r="AB5" s="557"/>
      <c r="AC5" s="64"/>
    </row>
    <row r="6" spans="2:29" ht="19.5" customHeight="1">
      <c r="B6" s="64"/>
      <c r="C6" s="558" t="s">
        <v>25</v>
      </c>
      <c r="D6" s="558" t="s">
        <v>70</v>
      </c>
      <c r="E6" s="69" t="s">
        <v>2</v>
      </c>
      <c r="F6" s="689" t="s">
        <v>110</v>
      </c>
      <c r="G6" s="566" t="s">
        <v>33</v>
      </c>
      <c r="H6" s="567"/>
      <c r="I6" s="567"/>
      <c r="J6" s="567"/>
      <c r="K6" s="567"/>
      <c r="L6" s="567"/>
      <c r="M6" s="567"/>
      <c r="N6" s="567"/>
      <c r="O6" s="567"/>
      <c r="P6" s="567"/>
      <c r="Q6" s="567"/>
      <c r="R6" s="584" t="s">
        <v>11</v>
      </c>
      <c r="S6" s="585"/>
      <c r="T6" s="585"/>
      <c r="U6" s="683" t="s">
        <v>117</v>
      </c>
      <c r="V6" s="644" t="s">
        <v>34</v>
      </c>
      <c r="W6" s="645"/>
      <c r="X6" s="645"/>
      <c r="Y6" s="646"/>
      <c r="Z6" s="647" t="s">
        <v>31</v>
      </c>
      <c r="AA6" s="648"/>
      <c r="AB6" s="649"/>
      <c r="AC6" s="650" t="s">
        <v>93</v>
      </c>
    </row>
    <row r="7" spans="2:29" s="59" customFormat="1" ht="13.5" customHeight="1">
      <c r="B7" s="70"/>
      <c r="C7" s="559"/>
      <c r="D7" s="559"/>
      <c r="E7" s="71" t="s">
        <v>30</v>
      </c>
      <c r="F7" s="690"/>
      <c r="G7" s="578" t="s">
        <v>75</v>
      </c>
      <c r="H7" s="580" t="s">
        <v>71</v>
      </c>
      <c r="I7" s="550"/>
      <c r="J7" s="581"/>
      <c r="K7" s="72" t="s">
        <v>12</v>
      </c>
      <c r="L7" s="73"/>
      <c r="M7" s="267"/>
      <c r="N7" s="583" t="s">
        <v>13</v>
      </c>
      <c r="O7" s="550"/>
      <c r="P7" s="550"/>
      <c r="Q7" s="550"/>
      <c r="R7" s="548" t="s">
        <v>78</v>
      </c>
      <c r="S7" s="550" t="s">
        <v>15</v>
      </c>
      <c r="T7" s="552" t="s">
        <v>97</v>
      </c>
      <c r="U7" s="684"/>
      <c r="V7" s="548" t="s">
        <v>14</v>
      </c>
      <c r="W7" s="694" t="s">
        <v>17</v>
      </c>
      <c r="X7" s="681" t="s">
        <v>77</v>
      </c>
      <c r="Y7" s="655" t="s">
        <v>32</v>
      </c>
      <c r="Z7" s="679" t="s">
        <v>74</v>
      </c>
      <c r="AA7" s="659" t="s">
        <v>224</v>
      </c>
      <c r="AB7" s="661" t="s">
        <v>35</v>
      </c>
      <c r="AC7" s="651"/>
    </row>
    <row r="8" spans="2:29" s="59" customFormat="1" ht="24.75" thickBot="1">
      <c r="B8" s="70"/>
      <c r="C8" s="560"/>
      <c r="D8" s="560"/>
      <c r="E8" s="74" t="s">
        <v>58</v>
      </c>
      <c r="F8" s="265" t="s">
        <v>111</v>
      </c>
      <c r="G8" s="579"/>
      <c r="H8" s="551"/>
      <c r="I8" s="551"/>
      <c r="J8" s="582"/>
      <c r="K8" s="76" t="s">
        <v>14</v>
      </c>
      <c r="L8" s="77" t="s">
        <v>17</v>
      </c>
      <c r="M8" s="80" t="s">
        <v>77</v>
      </c>
      <c r="N8" s="79" t="s">
        <v>76</v>
      </c>
      <c r="O8" s="75" t="s">
        <v>14</v>
      </c>
      <c r="P8" s="75" t="s">
        <v>17</v>
      </c>
      <c r="Q8" s="80" t="s">
        <v>77</v>
      </c>
      <c r="R8" s="549"/>
      <c r="S8" s="551"/>
      <c r="T8" s="553"/>
      <c r="U8" s="685"/>
      <c r="V8" s="653"/>
      <c r="W8" s="551"/>
      <c r="X8" s="551"/>
      <c r="Y8" s="682"/>
      <c r="Z8" s="680"/>
      <c r="AA8" s="660"/>
      <c r="AB8" s="678"/>
      <c r="AC8" s="652"/>
    </row>
    <row r="9" spans="2:29" s="59" customFormat="1" ht="40.15" customHeight="1" outlineLevel="1">
      <c r="B9" s="686" t="s">
        <v>109</v>
      </c>
      <c r="C9" s="598" t="s">
        <v>67</v>
      </c>
      <c r="D9" s="601" t="s">
        <v>56</v>
      </c>
      <c r="E9" s="604" t="s">
        <v>37</v>
      </c>
      <c r="F9" s="293">
        <v>43291</v>
      </c>
      <c r="G9" s="84" t="s">
        <v>39</v>
      </c>
      <c r="H9" s="85" t="s">
        <v>40</v>
      </c>
      <c r="I9" s="86" t="s">
        <v>72</v>
      </c>
      <c r="J9" s="87" t="s">
        <v>41</v>
      </c>
      <c r="K9" s="163">
        <v>260</v>
      </c>
      <c r="L9" s="88">
        <v>2</v>
      </c>
      <c r="M9" s="169">
        <f>K9*L9</f>
        <v>520</v>
      </c>
      <c r="N9" s="89"/>
      <c r="O9" s="175"/>
      <c r="P9" s="88"/>
      <c r="Q9" s="169">
        <f t="shared" ref="Q9:Q24" si="0">O9*P9</f>
        <v>0</v>
      </c>
      <c r="R9" s="609">
        <v>2000</v>
      </c>
      <c r="S9" s="586">
        <v>3</v>
      </c>
      <c r="T9" s="695">
        <f>R9*S9</f>
        <v>6000</v>
      </c>
      <c r="U9" s="691">
        <f>SUM(M9:M12,Q9:Q12,T9)</f>
        <v>7940</v>
      </c>
      <c r="V9" s="181">
        <v>43890</v>
      </c>
      <c r="W9" s="88">
        <v>2</v>
      </c>
      <c r="X9" s="187">
        <f t="shared" ref="X9:X24" si="1">V9*W9</f>
        <v>87780</v>
      </c>
      <c r="Y9" s="675">
        <f>SUM(X9:X12)</f>
        <v>87780</v>
      </c>
      <c r="Z9" s="90">
        <v>43291</v>
      </c>
      <c r="AA9" s="193">
        <v>9800</v>
      </c>
      <c r="AB9" s="672">
        <f>SUM(AA9:AA12)</f>
        <v>19600</v>
      </c>
      <c r="AC9" s="672">
        <f>U9+Y9+AB9</f>
        <v>115320</v>
      </c>
    </row>
    <row r="10" spans="2:29" s="59" customFormat="1" ht="40.15" customHeight="1" outlineLevel="1">
      <c r="B10" s="687"/>
      <c r="C10" s="599"/>
      <c r="D10" s="602"/>
      <c r="E10" s="605"/>
      <c r="F10" s="294">
        <v>43292</v>
      </c>
      <c r="G10" s="94" t="s">
        <v>39</v>
      </c>
      <c r="H10" s="291" t="s">
        <v>116</v>
      </c>
      <c r="I10" s="96" t="s">
        <v>72</v>
      </c>
      <c r="J10" s="97" t="s">
        <v>42</v>
      </c>
      <c r="K10" s="164">
        <v>710</v>
      </c>
      <c r="L10" s="98">
        <v>2</v>
      </c>
      <c r="M10" s="170">
        <f>K10*L10</f>
        <v>1420</v>
      </c>
      <c r="N10" s="99"/>
      <c r="O10" s="176"/>
      <c r="P10" s="98"/>
      <c r="Q10" s="170">
        <f t="shared" si="0"/>
        <v>0</v>
      </c>
      <c r="R10" s="610"/>
      <c r="S10" s="587"/>
      <c r="T10" s="696"/>
      <c r="U10" s="692"/>
      <c r="V10" s="182"/>
      <c r="W10" s="98"/>
      <c r="X10" s="188">
        <f t="shared" si="1"/>
        <v>0</v>
      </c>
      <c r="Y10" s="676"/>
      <c r="Z10" s="100">
        <v>43292</v>
      </c>
      <c r="AA10" s="299">
        <v>9800</v>
      </c>
      <c r="AB10" s="673"/>
      <c r="AC10" s="673"/>
    </row>
    <row r="11" spans="2:29" s="59" customFormat="1" ht="40.15" customHeight="1" outlineLevel="1">
      <c r="B11" s="687"/>
      <c r="C11" s="599"/>
      <c r="D11" s="602"/>
      <c r="E11" s="101" t="s">
        <v>38</v>
      </c>
      <c r="F11" s="293">
        <v>43293</v>
      </c>
      <c r="G11" s="94"/>
      <c r="H11" s="95"/>
      <c r="I11" s="96" t="s">
        <v>72</v>
      </c>
      <c r="J11" s="97"/>
      <c r="K11" s="164"/>
      <c r="L11" s="98"/>
      <c r="M11" s="170">
        <f t="shared" ref="M11:M24" si="2">K11*L11</f>
        <v>0</v>
      </c>
      <c r="N11" s="99"/>
      <c r="O11" s="176"/>
      <c r="P11" s="98"/>
      <c r="Q11" s="170">
        <f t="shared" si="0"/>
        <v>0</v>
      </c>
      <c r="R11" s="610"/>
      <c r="S11" s="587"/>
      <c r="T11" s="696"/>
      <c r="U11" s="692"/>
      <c r="V11" s="182"/>
      <c r="W11" s="98"/>
      <c r="X11" s="188">
        <f t="shared" si="1"/>
        <v>0</v>
      </c>
      <c r="Y11" s="676"/>
      <c r="Z11" s="100"/>
      <c r="AA11" s="194"/>
      <c r="AB11" s="673"/>
      <c r="AC11" s="673"/>
    </row>
    <row r="12" spans="2:29" s="59" customFormat="1" ht="40.15" customHeight="1" outlineLevel="1" thickBot="1">
      <c r="B12" s="688"/>
      <c r="C12" s="600"/>
      <c r="D12" s="603"/>
      <c r="E12" s="102" t="s">
        <v>59</v>
      </c>
      <c r="F12" s="295"/>
      <c r="G12" s="106"/>
      <c r="H12" s="107"/>
      <c r="I12" s="108" t="s">
        <v>72</v>
      </c>
      <c r="J12" s="109"/>
      <c r="K12" s="165"/>
      <c r="L12" s="110"/>
      <c r="M12" s="171">
        <f t="shared" si="2"/>
        <v>0</v>
      </c>
      <c r="N12" s="111"/>
      <c r="O12" s="177"/>
      <c r="P12" s="110"/>
      <c r="Q12" s="171">
        <f t="shared" si="0"/>
        <v>0</v>
      </c>
      <c r="R12" s="611"/>
      <c r="S12" s="588"/>
      <c r="T12" s="697"/>
      <c r="U12" s="693"/>
      <c r="V12" s="183"/>
      <c r="W12" s="110"/>
      <c r="X12" s="189">
        <f t="shared" si="1"/>
        <v>0</v>
      </c>
      <c r="Y12" s="677"/>
      <c r="Z12" s="112"/>
      <c r="AA12" s="195"/>
      <c r="AB12" s="674"/>
      <c r="AC12" s="674"/>
    </row>
    <row r="13" spans="2:29" s="59" customFormat="1" ht="40.15" customHeight="1">
      <c r="B13" s="414"/>
      <c r="C13" s="558">
        <v>1</v>
      </c>
      <c r="D13" s="558"/>
      <c r="E13" s="627"/>
      <c r="F13" s="296"/>
      <c r="G13" s="116"/>
      <c r="H13" s="117"/>
      <c r="I13" s="118" t="s">
        <v>72</v>
      </c>
      <c r="J13" s="119"/>
      <c r="K13" s="166"/>
      <c r="L13" s="120"/>
      <c r="M13" s="172">
        <f>K13*L13</f>
        <v>0</v>
      </c>
      <c r="N13" s="121"/>
      <c r="O13" s="178"/>
      <c r="P13" s="120"/>
      <c r="Q13" s="172">
        <f>O13*P13</f>
        <v>0</v>
      </c>
      <c r="R13" s="632"/>
      <c r="S13" s="635"/>
      <c r="T13" s="638">
        <f>R13*S13</f>
        <v>0</v>
      </c>
      <c r="U13" s="663">
        <f>SUM(M13:M16,Q13:Q16,T13)</f>
        <v>0</v>
      </c>
      <c r="V13" s="184"/>
      <c r="W13" s="120"/>
      <c r="X13" s="190">
        <f t="shared" si="1"/>
        <v>0</v>
      </c>
      <c r="Y13" s="666">
        <f>SUM(X13:X16)</f>
        <v>0</v>
      </c>
      <c r="Z13" s="122"/>
      <c r="AA13" s="196"/>
      <c r="AB13" s="669">
        <f>SUM(AA13:AA16)</f>
        <v>0</v>
      </c>
      <c r="AC13" s="663">
        <f>U13+Y13+AB13</f>
        <v>0</v>
      </c>
    </row>
    <row r="14" spans="2:29" s="59" customFormat="1" ht="40.15" customHeight="1">
      <c r="B14" s="415"/>
      <c r="C14" s="559"/>
      <c r="D14" s="559"/>
      <c r="E14" s="628"/>
      <c r="F14" s="297"/>
      <c r="G14" s="126"/>
      <c r="H14" s="127"/>
      <c r="I14" s="128" t="s">
        <v>72</v>
      </c>
      <c r="J14" s="129"/>
      <c r="K14" s="167"/>
      <c r="L14" s="130"/>
      <c r="M14" s="173">
        <f t="shared" si="2"/>
        <v>0</v>
      </c>
      <c r="N14" s="131"/>
      <c r="O14" s="179"/>
      <c r="P14" s="130"/>
      <c r="Q14" s="173">
        <f t="shared" si="0"/>
        <v>0</v>
      </c>
      <c r="R14" s="633"/>
      <c r="S14" s="636"/>
      <c r="T14" s="639"/>
      <c r="U14" s="664"/>
      <c r="V14" s="185"/>
      <c r="W14" s="130"/>
      <c r="X14" s="191">
        <f t="shared" si="1"/>
        <v>0</v>
      </c>
      <c r="Y14" s="667"/>
      <c r="Z14" s="132"/>
      <c r="AA14" s="197"/>
      <c r="AB14" s="670"/>
      <c r="AC14" s="664"/>
    </row>
    <row r="15" spans="2:29" s="59" customFormat="1" ht="40.15" customHeight="1">
      <c r="B15" s="415"/>
      <c r="C15" s="559"/>
      <c r="D15" s="559"/>
      <c r="E15" s="133"/>
      <c r="F15" s="296"/>
      <c r="G15" s="126"/>
      <c r="H15" s="127"/>
      <c r="I15" s="128" t="s">
        <v>72</v>
      </c>
      <c r="J15" s="129"/>
      <c r="K15" s="167"/>
      <c r="L15" s="130"/>
      <c r="M15" s="173">
        <f t="shared" si="2"/>
        <v>0</v>
      </c>
      <c r="N15" s="131"/>
      <c r="O15" s="179"/>
      <c r="P15" s="130"/>
      <c r="Q15" s="173">
        <f t="shared" si="0"/>
        <v>0</v>
      </c>
      <c r="R15" s="633"/>
      <c r="S15" s="636"/>
      <c r="T15" s="639"/>
      <c r="U15" s="664"/>
      <c r="V15" s="185"/>
      <c r="W15" s="130"/>
      <c r="X15" s="191">
        <f t="shared" si="1"/>
        <v>0</v>
      </c>
      <c r="Y15" s="667"/>
      <c r="Z15" s="132"/>
      <c r="AA15" s="197"/>
      <c r="AB15" s="670"/>
      <c r="AC15" s="664"/>
    </row>
    <row r="16" spans="2:29" s="59" customFormat="1" ht="40.15" customHeight="1" thickBot="1">
      <c r="B16" s="415"/>
      <c r="C16" s="560"/>
      <c r="D16" s="560"/>
      <c r="E16" s="134"/>
      <c r="F16" s="298"/>
      <c r="G16" s="138"/>
      <c r="H16" s="139"/>
      <c r="I16" s="140" t="s">
        <v>72</v>
      </c>
      <c r="J16" s="141"/>
      <c r="K16" s="168"/>
      <c r="L16" s="142"/>
      <c r="M16" s="174">
        <f t="shared" si="2"/>
        <v>0</v>
      </c>
      <c r="N16" s="143"/>
      <c r="O16" s="180"/>
      <c r="P16" s="142"/>
      <c r="Q16" s="174">
        <f t="shared" si="0"/>
        <v>0</v>
      </c>
      <c r="R16" s="634"/>
      <c r="S16" s="637"/>
      <c r="T16" s="640"/>
      <c r="U16" s="665"/>
      <c r="V16" s="186"/>
      <c r="W16" s="142"/>
      <c r="X16" s="192">
        <f t="shared" si="1"/>
        <v>0</v>
      </c>
      <c r="Y16" s="668"/>
      <c r="Z16" s="144"/>
      <c r="AA16" s="198"/>
      <c r="AB16" s="671"/>
      <c r="AC16" s="665"/>
    </row>
    <row r="17" spans="2:29" s="59" customFormat="1" ht="40.15" customHeight="1">
      <c r="B17" s="415"/>
      <c r="C17" s="558">
        <v>2</v>
      </c>
      <c r="D17" s="558"/>
      <c r="E17" s="627"/>
      <c r="F17" s="296"/>
      <c r="G17" s="116"/>
      <c r="H17" s="117"/>
      <c r="I17" s="118" t="s">
        <v>72</v>
      </c>
      <c r="J17" s="119"/>
      <c r="K17" s="166"/>
      <c r="L17" s="120"/>
      <c r="M17" s="172">
        <f t="shared" si="2"/>
        <v>0</v>
      </c>
      <c r="N17" s="121"/>
      <c r="O17" s="178"/>
      <c r="P17" s="120"/>
      <c r="Q17" s="172">
        <f t="shared" si="0"/>
        <v>0</v>
      </c>
      <c r="R17" s="632"/>
      <c r="S17" s="635"/>
      <c r="T17" s="638">
        <f>R17*S17</f>
        <v>0</v>
      </c>
      <c r="U17" s="663">
        <f>SUM(M17:M20,Q17:Q20,T17)</f>
        <v>0</v>
      </c>
      <c r="V17" s="184"/>
      <c r="W17" s="120"/>
      <c r="X17" s="190">
        <f t="shared" si="1"/>
        <v>0</v>
      </c>
      <c r="Y17" s="666">
        <f>SUM(X17:X20)</f>
        <v>0</v>
      </c>
      <c r="Z17" s="122"/>
      <c r="AA17" s="196"/>
      <c r="AB17" s="669">
        <f>SUM(AA17:AA20)</f>
        <v>0</v>
      </c>
      <c r="AC17" s="663">
        <f>U17+Y17+AB17</f>
        <v>0</v>
      </c>
    </row>
    <row r="18" spans="2:29" s="59" customFormat="1" ht="40.15" customHeight="1">
      <c r="B18" s="415"/>
      <c r="C18" s="559"/>
      <c r="D18" s="559"/>
      <c r="E18" s="628"/>
      <c r="F18" s="297"/>
      <c r="G18" s="126"/>
      <c r="H18" s="127"/>
      <c r="I18" s="128" t="s">
        <v>72</v>
      </c>
      <c r="J18" s="129"/>
      <c r="K18" s="167"/>
      <c r="L18" s="130"/>
      <c r="M18" s="173">
        <f t="shared" si="2"/>
        <v>0</v>
      </c>
      <c r="N18" s="131"/>
      <c r="O18" s="179"/>
      <c r="P18" s="130"/>
      <c r="Q18" s="173">
        <f t="shared" si="0"/>
        <v>0</v>
      </c>
      <c r="R18" s="633"/>
      <c r="S18" s="636"/>
      <c r="T18" s="639"/>
      <c r="U18" s="664"/>
      <c r="V18" s="185"/>
      <c r="W18" s="130"/>
      <c r="X18" s="191">
        <f t="shared" si="1"/>
        <v>0</v>
      </c>
      <c r="Y18" s="667"/>
      <c r="Z18" s="132"/>
      <c r="AA18" s="197"/>
      <c r="AB18" s="670"/>
      <c r="AC18" s="664"/>
    </row>
    <row r="19" spans="2:29" s="59" customFormat="1" ht="40.15" customHeight="1">
      <c r="B19" s="415"/>
      <c r="C19" s="559"/>
      <c r="D19" s="559"/>
      <c r="E19" s="133"/>
      <c r="F19" s="296"/>
      <c r="G19" s="126"/>
      <c r="H19" s="127"/>
      <c r="I19" s="128" t="s">
        <v>72</v>
      </c>
      <c r="J19" s="129"/>
      <c r="K19" s="167"/>
      <c r="L19" s="130"/>
      <c r="M19" s="173">
        <f t="shared" si="2"/>
        <v>0</v>
      </c>
      <c r="N19" s="131"/>
      <c r="O19" s="179"/>
      <c r="P19" s="130"/>
      <c r="Q19" s="173">
        <f t="shared" si="0"/>
        <v>0</v>
      </c>
      <c r="R19" s="633"/>
      <c r="S19" s="636"/>
      <c r="T19" s="639"/>
      <c r="U19" s="664"/>
      <c r="V19" s="185"/>
      <c r="W19" s="130"/>
      <c r="X19" s="191">
        <f t="shared" si="1"/>
        <v>0</v>
      </c>
      <c r="Y19" s="667"/>
      <c r="Z19" s="132"/>
      <c r="AA19" s="197"/>
      <c r="AB19" s="670"/>
      <c r="AC19" s="664"/>
    </row>
    <row r="20" spans="2:29" s="59" customFormat="1" ht="40.15" customHeight="1" thickBot="1">
      <c r="B20" s="415"/>
      <c r="C20" s="560"/>
      <c r="D20" s="560"/>
      <c r="E20" s="134"/>
      <c r="F20" s="298"/>
      <c r="G20" s="138"/>
      <c r="H20" s="139"/>
      <c r="I20" s="140" t="s">
        <v>72</v>
      </c>
      <c r="J20" s="141"/>
      <c r="K20" s="168"/>
      <c r="L20" s="142"/>
      <c r="M20" s="174">
        <f t="shared" si="2"/>
        <v>0</v>
      </c>
      <c r="N20" s="143"/>
      <c r="O20" s="180"/>
      <c r="P20" s="142"/>
      <c r="Q20" s="174">
        <f t="shared" si="0"/>
        <v>0</v>
      </c>
      <c r="R20" s="634"/>
      <c r="S20" s="637"/>
      <c r="T20" s="640"/>
      <c r="U20" s="665"/>
      <c r="V20" s="186"/>
      <c r="W20" s="142"/>
      <c r="X20" s="192">
        <f t="shared" si="1"/>
        <v>0</v>
      </c>
      <c r="Y20" s="668"/>
      <c r="Z20" s="144"/>
      <c r="AA20" s="198"/>
      <c r="AB20" s="671"/>
      <c r="AC20" s="665"/>
    </row>
    <row r="21" spans="2:29" s="59" customFormat="1" ht="40.15" customHeight="1">
      <c r="B21" s="415"/>
      <c r="C21" s="558">
        <v>3</v>
      </c>
      <c r="D21" s="558"/>
      <c r="E21" s="627"/>
      <c r="F21" s="296"/>
      <c r="G21" s="116"/>
      <c r="H21" s="117"/>
      <c r="I21" s="118" t="s">
        <v>72</v>
      </c>
      <c r="J21" s="119"/>
      <c r="K21" s="166"/>
      <c r="L21" s="120"/>
      <c r="M21" s="172">
        <f t="shared" si="2"/>
        <v>0</v>
      </c>
      <c r="N21" s="121"/>
      <c r="O21" s="178"/>
      <c r="P21" s="120"/>
      <c r="Q21" s="172">
        <f t="shared" si="0"/>
        <v>0</v>
      </c>
      <c r="R21" s="632"/>
      <c r="S21" s="635"/>
      <c r="T21" s="638">
        <f>R21*S21</f>
        <v>0</v>
      </c>
      <c r="U21" s="663">
        <f>SUM(M21:M24,Q21:Q24,T21)</f>
        <v>0</v>
      </c>
      <c r="V21" s="184"/>
      <c r="W21" s="120"/>
      <c r="X21" s="190">
        <f t="shared" si="1"/>
        <v>0</v>
      </c>
      <c r="Y21" s="666">
        <f>SUM(X21:X24)</f>
        <v>0</v>
      </c>
      <c r="Z21" s="122"/>
      <c r="AA21" s="196"/>
      <c r="AB21" s="669">
        <f>SUM(AA21:AA24)</f>
        <v>0</v>
      </c>
      <c r="AC21" s="663">
        <f>U21+Y21+AB21</f>
        <v>0</v>
      </c>
    </row>
    <row r="22" spans="2:29" s="59" customFormat="1" ht="40.15" customHeight="1">
      <c r="B22" s="415"/>
      <c r="C22" s="559"/>
      <c r="D22" s="559"/>
      <c r="E22" s="628"/>
      <c r="F22" s="297"/>
      <c r="G22" s="126"/>
      <c r="H22" s="127"/>
      <c r="I22" s="128" t="s">
        <v>72</v>
      </c>
      <c r="J22" s="129"/>
      <c r="K22" s="167"/>
      <c r="L22" s="130"/>
      <c r="M22" s="173">
        <f t="shared" si="2"/>
        <v>0</v>
      </c>
      <c r="N22" s="131"/>
      <c r="O22" s="179"/>
      <c r="P22" s="130"/>
      <c r="Q22" s="173">
        <f t="shared" si="0"/>
        <v>0</v>
      </c>
      <c r="R22" s="633"/>
      <c r="S22" s="636"/>
      <c r="T22" s="639"/>
      <c r="U22" s="664"/>
      <c r="V22" s="185"/>
      <c r="W22" s="130"/>
      <c r="X22" s="191">
        <f t="shared" si="1"/>
        <v>0</v>
      </c>
      <c r="Y22" s="667"/>
      <c r="Z22" s="132"/>
      <c r="AA22" s="197"/>
      <c r="AB22" s="670"/>
      <c r="AC22" s="664"/>
    </row>
    <row r="23" spans="2:29" s="59" customFormat="1" ht="40.15" customHeight="1">
      <c r="B23" s="415"/>
      <c r="C23" s="559"/>
      <c r="D23" s="559"/>
      <c r="E23" s="133"/>
      <c r="F23" s="296"/>
      <c r="G23" s="126"/>
      <c r="H23" s="127"/>
      <c r="I23" s="128" t="s">
        <v>72</v>
      </c>
      <c r="J23" s="129"/>
      <c r="K23" s="167"/>
      <c r="L23" s="130"/>
      <c r="M23" s="173">
        <f t="shared" si="2"/>
        <v>0</v>
      </c>
      <c r="N23" s="131"/>
      <c r="O23" s="179"/>
      <c r="P23" s="130"/>
      <c r="Q23" s="173">
        <f t="shared" si="0"/>
        <v>0</v>
      </c>
      <c r="R23" s="633"/>
      <c r="S23" s="636"/>
      <c r="T23" s="639"/>
      <c r="U23" s="664"/>
      <c r="V23" s="185"/>
      <c r="W23" s="130"/>
      <c r="X23" s="191">
        <f t="shared" si="1"/>
        <v>0</v>
      </c>
      <c r="Y23" s="667"/>
      <c r="Z23" s="132"/>
      <c r="AA23" s="197"/>
      <c r="AB23" s="670"/>
      <c r="AC23" s="664"/>
    </row>
    <row r="24" spans="2:29" s="59" customFormat="1" ht="40.15" customHeight="1" thickBot="1">
      <c r="B24" s="415"/>
      <c r="C24" s="560"/>
      <c r="D24" s="560"/>
      <c r="E24" s="134"/>
      <c r="F24" s="298"/>
      <c r="G24" s="138"/>
      <c r="H24" s="139"/>
      <c r="I24" s="140" t="s">
        <v>72</v>
      </c>
      <c r="J24" s="141"/>
      <c r="K24" s="168"/>
      <c r="L24" s="142"/>
      <c r="M24" s="174">
        <f t="shared" si="2"/>
        <v>0</v>
      </c>
      <c r="N24" s="143"/>
      <c r="O24" s="180"/>
      <c r="P24" s="142"/>
      <c r="Q24" s="174">
        <f t="shared" si="0"/>
        <v>0</v>
      </c>
      <c r="R24" s="634"/>
      <c r="S24" s="637"/>
      <c r="T24" s="640"/>
      <c r="U24" s="665"/>
      <c r="V24" s="186"/>
      <c r="W24" s="142"/>
      <c r="X24" s="192">
        <f t="shared" si="1"/>
        <v>0</v>
      </c>
      <c r="Y24" s="668"/>
      <c r="Z24" s="144"/>
      <c r="AA24" s="198"/>
      <c r="AB24" s="671"/>
      <c r="AC24" s="665"/>
    </row>
    <row r="25" spans="2:29" s="59" customFormat="1" ht="40.15" customHeight="1" thickBot="1">
      <c r="B25" s="70"/>
      <c r="C25" s="230"/>
      <c r="D25" s="230"/>
      <c r="E25" s="231" t="s">
        <v>16</v>
      </c>
      <c r="F25" s="264"/>
      <c r="G25" s="234"/>
      <c r="H25" s="235"/>
      <c r="I25" s="236"/>
      <c r="J25" s="237"/>
      <c r="K25" s="238"/>
      <c r="L25" s="239"/>
      <c r="M25" s="240"/>
      <c r="N25" s="241"/>
      <c r="O25" s="242"/>
      <c r="P25" s="239"/>
      <c r="Q25" s="240"/>
      <c r="R25" s="243"/>
      <c r="S25" s="249"/>
      <c r="T25" s="244"/>
      <c r="U25" s="245">
        <f>SUM(U13:U24)</f>
        <v>0</v>
      </c>
      <c r="V25" s="245"/>
      <c r="W25" s="247"/>
      <c r="X25" s="248"/>
      <c r="Y25" s="233">
        <f>SUM(Y13:Y24)</f>
        <v>0</v>
      </c>
      <c r="Z25" s="249"/>
      <c r="AA25" s="250"/>
      <c r="AB25" s="233">
        <f>SUM(AB13:AB24)</f>
        <v>0</v>
      </c>
      <c r="AC25" s="246">
        <f>SUM(AC13:AC24)</f>
        <v>0</v>
      </c>
    </row>
  </sheetData>
  <mergeCells count="67">
    <mergeCell ref="U9:U12"/>
    <mergeCell ref="C1:AC1"/>
    <mergeCell ref="C2:AC2"/>
    <mergeCell ref="G5:U5"/>
    <mergeCell ref="V5:AB5"/>
    <mergeCell ref="N7:Q7"/>
    <mergeCell ref="S7:S8"/>
    <mergeCell ref="R6:T6"/>
    <mergeCell ref="R7:R8"/>
    <mergeCell ref="W7:W8"/>
    <mergeCell ref="T7:T8"/>
    <mergeCell ref="R9:R12"/>
    <mergeCell ref="H7:J8"/>
    <mergeCell ref="T9:T12"/>
    <mergeCell ref="B9:B12"/>
    <mergeCell ref="C9:C12"/>
    <mergeCell ref="D9:D12"/>
    <mergeCell ref="E9:E10"/>
    <mergeCell ref="G7:G8"/>
    <mergeCell ref="F6:F7"/>
    <mergeCell ref="C6:C8"/>
    <mergeCell ref="D6:D8"/>
    <mergeCell ref="G6:Q6"/>
    <mergeCell ref="C21:C24"/>
    <mergeCell ref="D21:D24"/>
    <mergeCell ref="AC9:AC12"/>
    <mergeCell ref="Y9:Y12"/>
    <mergeCell ref="V7:V8"/>
    <mergeCell ref="AB7:AB8"/>
    <mergeCell ref="Z7:Z8"/>
    <mergeCell ref="X7:X8"/>
    <mergeCell ref="AB9:AB12"/>
    <mergeCell ref="AC6:AC8"/>
    <mergeCell ref="AA7:AA8"/>
    <mergeCell ref="Z6:AB6"/>
    <mergeCell ref="V6:Y6"/>
    <mergeCell ref="Y7:Y8"/>
    <mergeCell ref="S9:S12"/>
    <mergeCell ref="U6:U8"/>
    <mergeCell ref="S21:S24"/>
    <mergeCell ref="T21:T24"/>
    <mergeCell ref="D17:D20"/>
    <mergeCell ref="E17:E18"/>
    <mergeCell ref="R17:R20"/>
    <mergeCell ref="S17:S20"/>
    <mergeCell ref="E21:E22"/>
    <mergeCell ref="R21:R24"/>
    <mergeCell ref="T17:T20"/>
    <mergeCell ref="T13:T16"/>
    <mergeCell ref="AC13:AC16"/>
    <mergeCell ref="U17:U20"/>
    <mergeCell ref="Y17:Y20"/>
    <mergeCell ref="AB21:AB24"/>
    <mergeCell ref="AC21:AC24"/>
    <mergeCell ref="AC17:AC20"/>
    <mergeCell ref="AB17:AB20"/>
    <mergeCell ref="AB13:AB16"/>
    <mergeCell ref="Y13:Y16"/>
    <mergeCell ref="U13:U16"/>
    <mergeCell ref="U21:U24"/>
    <mergeCell ref="Y21:Y24"/>
    <mergeCell ref="C17:C20"/>
    <mergeCell ref="S13:S16"/>
    <mergeCell ref="C13:C16"/>
    <mergeCell ref="D13:D16"/>
    <mergeCell ref="E13:E14"/>
    <mergeCell ref="R13:R16"/>
  </mergeCells>
  <phoneticPr fontId="1"/>
  <dataValidations count="3">
    <dataValidation type="list" allowBlank="1" showInputMessage="1" sqref="G9" xr:uid="{00000000-0002-0000-0700-000000000000}">
      <formula1>"鉄道,バス,モノレール,県内指導者"</formula1>
    </dataValidation>
    <dataValidation type="list" allowBlank="1" showInputMessage="1" showErrorMessage="1" sqref="G10:G25" xr:uid="{00000000-0002-0000-0700-000001000000}">
      <formula1>"鉄道,バス,モノレール,県内指導者"</formula1>
    </dataValidation>
    <dataValidation type="list" allowBlank="1" showInputMessage="1" sqref="N9:N25"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view="pageBreakPreview" zoomScale="80" zoomScaleNormal="100" zoomScaleSheetLayoutView="80" workbookViewId="0">
      <selection activeCell="Q19" sqref="Q19"/>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05" t="s">
        <v>247</v>
      </c>
      <c r="B1" s="706"/>
      <c r="C1" s="706"/>
      <c r="D1" s="706"/>
      <c r="E1" s="706"/>
      <c r="F1" s="706"/>
      <c r="G1" s="706"/>
      <c r="H1" s="706"/>
      <c r="I1" s="394" t="s">
        <v>215</v>
      </c>
    </row>
    <row r="2" spans="1:9" ht="19.350000000000001" customHeight="1">
      <c r="A2" s="395"/>
      <c r="B2" s="395"/>
      <c r="C2" s="395"/>
      <c r="D2" s="395"/>
      <c r="E2" s="395"/>
      <c r="F2" s="395"/>
      <c r="G2" s="395"/>
      <c r="H2" s="395"/>
      <c r="I2" s="394" t="s">
        <v>222</v>
      </c>
    </row>
    <row r="3" spans="1:9" ht="19.350000000000001" customHeight="1">
      <c r="A3" s="397" t="s">
        <v>226</v>
      </c>
      <c r="B3" s="2"/>
      <c r="C3" s="1"/>
      <c r="D3" s="1"/>
      <c r="E3" s="3"/>
      <c r="F3" s="1"/>
      <c r="G3" s="1"/>
      <c r="H3" s="1"/>
    </row>
    <row r="4" spans="1:9" ht="19.350000000000001" customHeight="1">
      <c r="A4" s="5" t="s">
        <v>3</v>
      </c>
      <c r="B4" s="6" t="s">
        <v>4</v>
      </c>
      <c r="C4" s="5" t="s">
        <v>227</v>
      </c>
      <c r="D4" s="7" t="s">
        <v>5</v>
      </c>
      <c r="E4" s="6" t="s">
        <v>228</v>
      </c>
      <c r="F4" s="6" t="s">
        <v>6</v>
      </c>
      <c r="G4" s="6" t="s">
        <v>7</v>
      </c>
      <c r="H4" s="6" t="s">
        <v>186</v>
      </c>
    </row>
    <row r="5" spans="1:9" ht="19.350000000000001" customHeight="1">
      <c r="A5" s="398" t="s">
        <v>229</v>
      </c>
      <c r="B5" s="399">
        <v>43315</v>
      </c>
      <c r="C5" s="400" t="s">
        <v>230</v>
      </c>
      <c r="D5" s="401">
        <v>10000</v>
      </c>
      <c r="E5" s="420">
        <v>1</v>
      </c>
      <c r="F5" s="403">
        <f>D5*E5</f>
        <v>10000</v>
      </c>
      <c r="G5" s="400" t="s">
        <v>231</v>
      </c>
      <c r="H5" s="400"/>
    </row>
    <row r="6" spans="1:9" ht="19.350000000000001" customHeight="1">
      <c r="A6" s="9">
        <v>1</v>
      </c>
      <c r="B6" s="10"/>
      <c r="C6" s="11"/>
      <c r="D6" s="404">
        <v>0</v>
      </c>
      <c r="E6" s="421">
        <v>0</v>
      </c>
      <c r="F6" s="406">
        <f>D6*E6</f>
        <v>0</v>
      </c>
      <c r="G6" s="11"/>
      <c r="H6" s="12"/>
    </row>
    <row r="7" spans="1:9" ht="19.350000000000001" customHeight="1">
      <c r="A7" s="703" t="s">
        <v>8</v>
      </c>
      <c r="B7" s="704"/>
      <c r="C7" s="704"/>
      <c r="D7" s="704"/>
      <c r="E7" s="704"/>
      <c r="F7" s="704"/>
      <c r="G7" s="406">
        <f>SUM(F6:F6)</f>
        <v>0</v>
      </c>
      <c r="H7" s="11"/>
    </row>
    <row r="8" spans="1:9" ht="19.350000000000001" customHeight="1">
      <c r="A8" s="699" t="s">
        <v>189</v>
      </c>
      <c r="B8" s="700"/>
      <c r="C8" s="700"/>
      <c r="D8" s="698"/>
      <c r="E8" s="698"/>
      <c r="F8" s="698"/>
      <c r="G8" s="698"/>
      <c r="H8" s="698"/>
    </row>
    <row r="9" spans="1:9" ht="19.350000000000001" customHeight="1">
      <c r="A9" s="701"/>
      <c r="B9" s="702"/>
      <c r="C9" s="702"/>
      <c r="D9" s="702"/>
      <c r="E9" s="702"/>
      <c r="F9" s="702"/>
      <c r="G9" s="702"/>
      <c r="H9" s="702"/>
    </row>
    <row r="11" spans="1:9" ht="19.350000000000001" customHeight="1">
      <c r="A11" s="397" t="s">
        <v>232</v>
      </c>
      <c r="B11" s="2"/>
      <c r="C11" s="1"/>
      <c r="D11" s="1"/>
      <c r="E11" s="3"/>
      <c r="F11" s="1"/>
      <c r="G11" s="1"/>
      <c r="H11" s="1"/>
    </row>
    <row r="12" spans="1:9" ht="19.350000000000001" customHeight="1">
      <c r="A12" s="5" t="s">
        <v>3</v>
      </c>
      <c r="B12" s="6" t="s">
        <v>4</v>
      </c>
      <c r="C12" s="5" t="s">
        <v>227</v>
      </c>
      <c r="D12" s="7" t="s">
        <v>5</v>
      </c>
      <c r="E12" s="6" t="s">
        <v>233</v>
      </c>
      <c r="F12" s="6" t="s">
        <v>6</v>
      </c>
      <c r="G12" s="6" t="s">
        <v>7</v>
      </c>
      <c r="H12" s="6" t="s">
        <v>186</v>
      </c>
    </row>
    <row r="13" spans="1:9" ht="19.350000000000001" customHeight="1">
      <c r="A13" s="398" t="s">
        <v>229</v>
      </c>
      <c r="B13" s="399">
        <v>43315</v>
      </c>
      <c r="C13" s="400" t="s">
        <v>234</v>
      </c>
      <c r="D13" s="401">
        <v>1000</v>
      </c>
      <c r="E13" s="422">
        <v>1</v>
      </c>
      <c r="F13" s="403">
        <f>D13*E13</f>
        <v>1000</v>
      </c>
      <c r="G13" s="400" t="s">
        <v>231</v>
      </c>
      <c r="H13" s="400"/>
    </row>
    <row r="14" spans="1:9" ht="19.350000000000001" customHeight="1">
      <c r="A14" s="9">
        <v>1</v>
      </c>
      <c r="B14" s="10"/>
      <c r="C14" s="11"/>
      <c r="D14" s="404">
        <v>0</v>
      </c>
      <c r="E14" s="423">
        <v>0</v>
      </c>
      <c r="F14" s="406">
        <f>D14*E14</f>
        <v>0</v>
      </c>
      <c r="G14" s="11"/>
      <c r="H14" s="12"/>
    </row>
    <row r="15" spans="1:9" ht="19.350000000000001" customHeight="1">
      <c r="A15" s="424">
        <v>2</v>
      </c>
      <c r="B15" s="10"/>
      <c r="C15" s="11"/>
      <c r="D15" s="404">
        <v>0</v>
      </c>
      <c r="E15" s="423">
        <v>0</v>
      </c>
      <c r="F15" s="406">
        <f>D15*E15</f>
        <v>0</v>
      </c>
      <c r="G15" s="11"/>
      <c r="H15" s="12"/>
    </row>
    <row r="16" spans="1:9" ht="19.350000000000001" customHeight="1">
      <c r="A16" s="703" t="s">
        <v>8</v>
      </c>
      <c r="B16" s="704"/>
      <c r="C16" s="704"/>
      <c r="D16" s="704"/>
      <c r="E16" s="704"/>
      <c r="F16" s="704"/>
      <c r="G16" s="406">
        <f>SUM(F14:F14)</f>
        <v>0</v>
      </c>
      <c r="H16" s="11"/>
    </row>
    <row r="17" spans="1:8" ht="19.350000000000001" customHeight="1">
      <c r="A17" s="699" t="s">
        <v>189</v>
      </c>
      <c r="B17" s="700"/>
      <c r="C17" s="700"/>
      <c r="D17" s="698"/>
      <c r="E17" s="698"/>
      <c r="F17" s="698"/>
      <c r="G17" s="698"/>
      <c r="H17" s="698"/>
    </row>
    <row r="18" spans="1:8" ht="19.350000000000001" customHeight="1">
      <c r="A18" s="701"/>
      <c r="B18" s="702"/>
      <c r="C18" s="702"/>
      <c r="D18" s="702"/>
      <c r="E18" s="702"/>
      <c r="F18" s="702"/>
      <c r="G18" s="702"/>
      <c r="H18" s="702"/>
    </row>
    <row r="20" spans="1:8" ht="19.350000000000001" customHeight="1">
      <c r="A20" s="397" t="s">
        <v>235</v>
      </c>
      <c r="B20" s="2"/>
      <c r="C20" s="1"/>
      <c r="D20" s="1"/>
      <c r="E20" s="3"/>
      <c r="F20" s="1"/>
      <c r="G20" s="4"/>
      <c r="H20" s="1"/>
    </row>
    <row r="21" spans="1:8" ht="19.350000000000001" customHeight="1">
      <c r="A21" s="5" t="s">
        <v>3</v>
      </c>
      <c r="B21" s="6" t="s">
        <v>4</v>
      </c>
      <c r="C21" s="5" t="s">
        <v>227</v>
      </c>
      <c r="D21" s="7" t="s">
        <v>5</v>
      </c>
      <c r="E21" s="6" t="s">
        <v>236</v>
      </c>
      <c r="F21" s="6" t="s">
        <v>6</v>
      </c>
      <c r="G21" s="6" t="s">
        <v>7</v>
      </c>
      <c r="H21" s="6" t="s">
        <v>186</v>
      </c>
    </row>
    <row r="22" spans="1:8" ht="19.350000000000001" customHeight="1">
      <c r="A22" s="398" t="s">
        <v>229</v>
      </c>
      <c r="B22" s="399">
        <v>43315</v>
      </c>
      <c r="C22" s="400" t="s">
        <v>237</v>
      </c>
      <c r="D22" s="401">
        <v>300</v>
      </c>
      <c r="E22" s="425">
        <v>1</v>
      </c>
      <c r="F22" s="403">
        <f>D22*E22</f>
        <v>300</v>
      </c>
      <c r="G22" s="400" t="s">
        <v>231</v>
      </c>
      <c r="H22" s="400"/>
    </row>
    <row r="23" spans="1:8" ht="19.350000000000001" customHeight="1">
      <c r="A23" s="9">
        <v>1</v>
      </c>
      <c r="B23" s="10"/>
      <c r="C23" s="11"/>
      <c r="D23" s="404">
        <v>0</v>
      </c>
      <c r="E23" s="426">
        <v>0</v>
      </c>
      <c r="F23" s="406">
        <f>D23*E23</f>
        <v>0</v>
      </c>
      <c r="G23" s="11"/>
      <c r="H23" s="12"/>
    </row>
    <row r="24" spans="1:8" ht="19.350000000000001" customHeight="1">
      <c r="A24" s="424">
        <v>2</v>
      </c>
      <c r="B24" s="10"/>
      <c r="C24" s="11"/>
      <c r="D24" s="404">
        <v>0</v>
      </c>
      <c r="E24" s="426">
        <v>0</v>
      </c>
      <c r="F24" s="406">
        <f>D24*E24</f>
        <v>0</v>
      </c>
      <c r="G24" s="11"/>
      <c r="H24" s="12"/>
    </row>
    <row r="25" spans="1:8" ht="19.350000000000001" customHeight="1">
      <c r="A25" s="703" t="s">
        <v>8</v>
      </c>
      <c r="B25" s="704"/>
      <c r="C25" s="704"/>
      <c r="D25" s="704"/>
      <c r="E25" s="704"/>
      <c r="F25" s="704"/>
      <c r="G25" s="406">
        <f>SUM(G23:G24)</f>
        <v>0</v>
      </c>
      <c r="H25" s="11"/>
    </row>
    <row r="26" spans="1:8" ht="19.350000000000001" customHeight="1">
      <c r="A26" s="699" t="s">
        <v>189</v>
      </c>
      <c r="B26" s="700"/>
      <c r="C26" s="700"/>
      <c r="D26" s="698"/>
      <c r="E26" s="698"/>
      <c r="F26" s="698"/>
      <c r="G26" s="698"/>
      <c r="H26" s="698"/>
    </row>
    <row r="27" spans="1:8" ht="19.350000000000001" customHeight="1">
      <c r="A27" s="701"/>
      <c r="B27" s="702"/>
      <c r="C27" s="702"/>
      <c r="D27" s="702"/>
      <c r="E27" s="702"/>
      <c r="F27" s="702"/>
      <c r="G27" s="702"/>
      <c r="H27" s="702"/>
    </row>
    <row r="29" spans="1:8" ht="19.350000000000001" customHeight="1">
      <c r="A29" s="397" t="s">
        <v>238</v>
      </c>
      <c r="B29" s="2"/>
      <c r="C29" s="1"/>
      <c r="D29" s="1"/>
      <c r="E29" s="3"/>
      <c r="F29" s="1"/>
      <c r="G29" s="4"/>
      <c r="H29" s="1"/>
    </row>
    <row r="30" spans="1:8" ht="19.350000000000001" customHeight="1">
      <c r="A30" s="5" t="s">
        <v>3</v>
      </c>
      <c r="B30" s="6" t="s">
        <v>9</v>
      </c>
      <c r="C30" s="5" t="s">
        <v>227</v>
      </c>
      <c r="D30" s="7" t="s">
        <v>5</v>
      </c>
      <c r="E30" s="490" t="s">
        <v>228</v>
      </c>
      <c r="F30" s="6" t="s">
        <v>6</v>
      </c>
      <c r="G30" s="6" t="s">
        <v>7</v>
      </c>
      <c r="H30" s="6" t="s">
        <v>200</v>
      </c>
    </row>
    <row r="31" spans="1:8" ht="19.350000000000001" customHeight="1">
      <c r="A31" s="398" t="s">
        <v>194</v>
      </c>
      <c r="B31" s="399">
        <v>43315</v>
      </c>
      <c r="C31" s="400" t="s">
        <v>239</v>
      </c>
      <c r="D31" s="427" t="s">
        <v>244</v>
      </c>
      <c r="E31" s="425" t="s">
        <v>245</v>
      </c>
      <c r="F31" s="403">
        <v>1500</v>
      </c>
      <c r="G31" s="400" t="s">
        <v>231</v>
      </c>
      <c r="H31" s="400" t="s">
        <v>250</v>
      </c>
    </row>
    <row r="32" spans="1:8" ht="19.350000000000001" customHeight="1">
      <c r="A32" s="9">
        <v>1</v>
      </c>
      <c r="B32" s="10"/>
      <c r="C32" s="11"/>
      <c r="D32" s="404"/>
      <c r="E32" s="426"/>
      <c r="F32" s="428" t="s">
        <v>246</v>
      </c>
      <c r="G32" s="11"/>
      <c r="H32" s="11"/>
    </row>
    <row r="33" spans="1:8" ht="19.350000000000001" customHeight="1">
      <c r="A33" s="9">
        <v>2</v>
      </c>
      <c r="B33" s="10"/>
      <c r="C33" s="11"/>
      <c r="D33" s="404"/>
      <c r="E33" s="426"/>
      <c r="F33" s="428" t="s">
        <v>246</v>
      </c>
      <c r="G33" s="11"/>
      <c r="H33" s="11"/>
    </row>
    <row r="34" spans="1:8" ht="19.350000000000001" customHeight="1">
      <c r="A34" s="703" t="s">
        <v>8</v>
      </c>
      <c r="B34" s="704"/>
      <c r="C34" s="704"/>
      <c r="D34" s="704"/>
      <c r="E34" s="704"/>
      <c r="F34" s="704"/>
      <c r="G34" s="406">
        <f>SUM(G32:G33)</f>
        <v>0</v>
      </c>
      <c r="H34" s="11"/>
    </row>
    <row r="35" spans="1:8" ht="19.350000000000001" customHeight="1">
      <c r="A35" s="699" t="s">
        <v>189</v>
      </c>
      <c r="B35" s="700"/>
      <c r="C35" s="700"/>
      <c r="D35" s="698"/>
      <c r="E35" s="698"/>
      <c r="F35" s="698"/>
      <c r="G35" s="698"/>
      <c r="H35" s="698"/>
    </row>
    <row r="36" spans="1:8" ht="19.350000000000001" customHeight="1">
      <c r="A36" s="701"/>
      <c r="B36" s="702"/>
      <c r="C36" s="702"/>
      <c r="D36" s="702"/>
      <c r="E36" s="702"/>
      <c r="F36" s="702"/>
      <c r="G36" s="702"/>
      <c r="H36" s="702"/>
    </row>
  </sheetData>
  <mergeCells count="17">
    <mergeCell ref="A1:H1"/>
    <mergeCell ref="A7:F7"/>
    <mergeCell ref="A8:C8"/>
    <mergeCell ref="D8:H8"/>
    <mergeCell ref="A9:H9"/>
    <mergeCell ref="D26:H26"/>
    <mergeCell ref="A35:C35"/>
    <mergeCell ref="D35:H35"/>
    <mergeCell ref="A36:H36"/>
    <mergeCell ref="A16:F16"/>
    <mergeCell ref="A27:H27"/>
    <mergeCell ref="A34:F34"/>
    <mergeCell ref="A17:C17"/>
    <mergeCell ref="D17:H17"/>
    <mergeCell ref="A18:H18"/>
    <mergeCell ref="A25:F25"/>
    <mergeCell ref="A26:C26"/>
  </mergeCells>
  <phoneticPr fontId="56"/>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'⑤-2消耗品費 明細（模造紙、付箋、コピー用紙）'!Print_Area</vt:lpstr>
      <vt:lpstr>'⑤消耗品費 明細'!Print_Area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2022-01-25T05:08:24Z</cp:lastPrinted>
  <dcterms:created xsi:type="dcterms:W3CDTF">2011-04-19T23:40:28Z</dcterms:created>
  <dcterms:modified xsi:type="dcterms:W3CDTF">2024-05-08T07:28:00Z</dcterms:modified>
</cp:coreProperties>
</file>